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drawings/drawing3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drawings/drawing4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drawings/drawing5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drawings/drawing6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drawings/drawing7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drawings/drawing8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drawings/drawing9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drawings/drawing10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8.xml" ContentType="application/vnd.openxmlformats-officedocument.spreadsheetml.pivotTable+xml"/>
  <Override PartName="/xl/pivotTables/pivotTable49.xml" ContentType="application/vnd.openxmlformats-officedocument.spreadsheetml.pivotTable+xml"/>
  <Override PartName="/xl/drawings/drawing11.xml" ContentType="application/vnd.openxmlformats-officedocument.drawing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wcoomdorg.sharepoint.com/sites/IntegrityDevelopment-IntegrityToolsandInstrumentsManagement/Shared Documents/CIPS - Customs Integrity Perception Survey/2025 Uruguay/Data/"/>
    </mc:Choice>
  </mc:AlternateContent>
  <xr:revisionPtr revIDLastSave="78" documentId="8_{D5D853A7-2F1B-42D1-85FA-07FDEA3D4F85}" xr6:coauthVersionLast="47" xr6:coauthVersionMax="47" xr10:uidLastSave="{F3A5079F-57F4-46C8-ABD4-34BB9C2C935F}"/>
  <bookViews>
    <workbookView xWindow="28680" yWindow="-120" windowWidth="29040" windowHeight="15720" tabRatio="697" firstSheet="1" activeTab="1" xr2:uid="{00000000-000D-0000-FFFF-FFFF00000000}"/>
  </bookViews>
  <sheets>
    <sheet name="Indicator Priority" sheetId="13" state="hidden" r:id="rId1"/>
    <sheet name="Officials_Data" sheetId="24" r:id="rId2"/>
    <sheet name="Officials_Priorities_Questions" sheetId="37" r:id="rId3"/>
    <sheet name="Officials_Overview_Demographics" sheetId="25" r:id="rId4"/>
    <sheet name="Officials_F1" sheetId="26" r:id="rId5"/>
    <sheet name="Officials_F2" sheetId="27" r:id="rId6"/>
    <sheet name="Officials_F3" sheetId="28" r:id="rId7"/>
    <sheet name="Officials_F4" sheetId="29" r:id="rId8"/>
    <sheet name="Officials_F5" sheetId="30" r:id="rId9"/>
    <sheet name="Officials_F6" sheetId="31" r:id="rId10"/>
    <sheet name="Officials_F7" sheetId="32" r:id="rId11"/>
    <sheet name="Officials_F8" sheetId="33" r:id="rId12"/>
    <sheet name="Officials_F9" sheetId="21" r:id="rId13"/>
    <sheet name="Officials_F10" sheetId="22" r:id="rId14"/>
  </sheets>
  <definedNames>
    <definedName name="_xlnm._FilterDatabase" localSheetId="1" hidden="1">Officials_Data!$C$1:$BA$320</definedName>
    <definedName name="_xlnm._FilterDatabase" localSheetId="3" hidden="1">Officials_Overview_Demographics!$A$3:$B$3</definedName>
    <definedName name="_xlchart.v1.0" hidden="1">Officials_F6!$I$90:$I$95</definedName>
    <definedName name="_xlchart.v1.1" hidden="1">Officials_F6!$K$90:$K$95</definedName>
    <definedName name="Officials_F1">#REF!</definedName>
    <definedName name="Officials_Overview">#REF!</definedName>
    <definedName name="RawData">#REF!</definedName>
  </definedNames>
  <calcPr calcId="191028"/>
  <pivotCaches>
    <pivotCache cacheId="2" r:id="rId1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32" l="1"/>
  <c r="B6" i="32"/>
  <c r="B9" i="28"/>
  <c r="B8" i="28"/>
  <c r="B8" i="27"/>
  <c r="B7" i="27"/>
  <c r="AF127" i="24"/>
  <c r="AG127" i="24"/>
  <c r="AH127" i="24"/>
  <c r="AI127" i="24"/>
  <c r="AJ127" i="24"/>
  <c r="AF128" i="24"/>
  <c r="AG128" i="24"/>
  <c r="AH128" i="24"/>
  <c r="AI128" i="24"/>
  <c r="AJ128" i="24"/>
  <c r="AF129" i="24"/>
  <c r="AG129" i="24"/>
  <c r="AH129" i="24"/>
  <c r="AI129" i="24"/>
  <c r="AJ129" i="24"/>
  <c r="AF130" i="24"/>
  <c r="AG130" i="24"/>
  <c r="AH130" i="24"/>
  <c r="AI130" i="24"/>
  <c r="AJ130" i="24"/>
  <c r="AF131" i="24"/>
  <c r="AG131" i="24"/>
  <c r="AH131" i="24"/>
  <c r="AI131" i="24"/>
  <c r="AJ131" i="24"/>
  <c r="AF132" i="24"/>
  <c r="AG132" i="24"/>
  <c r="AH132" i="24"/>
  <c r="AI132" i="24"/>
  <c r="AJ132" i="24"/>
  <c r="AF133" i="24"/>
  <c r="AG133" i="24"/>
  <c r="AH133" i="24"/>
  <c r="AI133" i="24"/>
  <c r="AJ133" i="24"/>
  <c r="AF134" i="24"/>
  <c r="AG134" i="24"/>
  <c r="AH134" i="24"/>
  <c r="AI134" i="24"/>
  <c r="AJ134" i="24"/>
  <c r="AF135" i="24"/>
  <c r="AG135" i="24"/>
  <c r="AH135" i="24"/>
  <c r="AI135" i="24"/>
  <c r="AJ135" i="24"/>
  <c r="AF136" i="24"/>
  <c r="AG136" i="24"/>
  <c r="AH136" i="24"/>
  <c r="AI136" i="24"/>
  <c r="AJ136" i="24"/>
  <c r="AF137" i="24"/>
  <c r="AG137" i="24"/>
  <c r="AH137" i="24"/>
  <c r="AI137" i="24"/>
  <c r="AJ137" i="24"/>
  <c r="AF138" i="24"/>
  <c r="AG138" i="24"/>
  <c r="AH138" i="24"/>
  <c r="AI138" i="24"/>
  <c r="AJ138" i="24"/>
  <c r="AF139" i="24"/>
  <c r="AG139" i="24"/>
  <c r="AH139" i="24"/>
  <c r="AI139" i="24"/>
  <c r="AJ139" i="24"/>
  <c r="AF140" i="24"/>
  <c r="AG140" i="24"/>
  <c r="AH140" i="24"/>
  <c r="AI140" i="24"/>
  <c r="AJ140" i="24"/>
  <c r="AF141" i="24"/>
  <c r="AG141" i="24"/>
  <c r="AH141" i="24"/>
  <c r="AI141" i="24"/>
  <c r="AJ141" i="24"/>
  <c r="AF142" i="24"/>
  <c r="AG142" i="24"/>
  <c r="AH142" i="24"/>
  <c r="AI142" i="24"/>
  <c r="AJ142" i="24"/>
  <c r="AF143" i="24"/>
  <c r="AG143" i="24"/>
  <c r="AH143" i="24"/>
  <c r="AI143" i="24"/>
  <c r="AJ143" i="24"/>
  <c r="AF144" i="24"/>
  <c r="AG144" i="24"/>
  <c r="AH144" i="24"/>
  <c r="AI144" i="24"/>
  <c r="AJ144" i="24"/>
  <c r="AF145" i="24"/>
  <c r="AG145" i="24"/>
  <c r="AH145" i="24"/>
  <c r="AI145" i="24"/>
  <c r="AJ145" i="24"/>
  <c r="AF146" i="24"/>
  <c r="AG146" i="24"/>
  <c r="AH146" i="24"/>
  <c r="AI146" i="24"/>
  <c r="AJ146" i="24"/>
  <c r="AF147" i="24"/>
  <c r="AG147" i="24"/>
  <c r="AH147" i="24"/>
  <c r="AI147" i="24"/>
  <c r="AJ147" i="24"/>
  <c r="AF148" i="24"/>
  <c r="AG148" i="24"/>
  <c r="AH148" i="24"/>
  <c r="AI148" i="24"/>
  <c r="AJ148" i="24"/>
  <c r="AF149" i="24"/>
  <c r="AG149" i="24"/>
  <c r="AH149" i="24"/>
  <c r="AI149" i="24"/>
  <c r="AJ149" i="24"/>
  <c r="AF150" i="24"/>
  <c r="AG150" i="24"/>
  <c r="AH150" i="24"/>
  <c r="AI150" i="24"/>
  <c r="AJ150" i="24"/>
  <c r="AF151" i="24"/>
  <c r="AG151" i="24"/>
  <c r="AH151" i="24"/>
  <c r="AI151" i="24"/>
  <c r="AJ151" i="24"/>
  <c r="AF152" i="24"/>
  <c r="AG152" i="24"/>
  <c r="AH152" i="24"/>
  <c r="AI152" i="24"/>
  <c r="AJ152" i="24"/>
  <c r="AF153" i="24"/>
  <c r="AG153" i="24"/>
  <c r="AH153" i="24"/>
  <c r="AI153" i="24"/>
  <c r="AJ153" i="24"/>
  <c r="AF154" i="24"/>
  <c r="AG154" i="24"/>
  <c r="AH154" i="24"/>
  <c r="AI154" i="24"/>
  <c r="AJ154" i="24"/>
  <c r="AF155" i="24"/>
  <c r="AG155" i="24"/>
  <c r="AH155" i="24"/>
  <c r="AI155" i="24"/>
  <c r="AJ155" i="24"/>
  <c r="AF156" i="24"/>
  <c r="AG156" i="24"/>
  <c r="AH156" i="24"/>
  <c r="AI156" i="24"/>
  <c r="AJ156" i="24"/>
  <c r="AF157" i="24"/>
  <c r="AG157" i="24"/>
  <c r="AH157" i="24"/>
  <c r="AI157" i="24"/>
  <c r="AJ157" i="24"/>
  <c r="AF158" i="24"/>
  <c r="AG158" i="24"/>
  <c r="AH158" i="24"/>
  <c r="AI158" i="24"/>
  <c r="AJ158" i="24"/>
  <c r="AF159" i="24"/>
  <c r="AG159" i="24"/>
  <c r="AH159" i="24"/>
  <c r="AI159" i="24"/>
  <c r="AJ159" i="24"/>
  <c r="AF160" i="24"/>
  <c r="AG160" i="24"/>
  <c r="AH160" i="24"/>
  <c r="AI160" i="24"/>
  <c r="AJ160" i="24"/>
  <c r="AF161" i="24"/>
  <c r="AG161" i="24"/>
  <c r="AH161" i="24"/>
  <c r="AI161" i="24"/>
  <c r="AJ161" i="24"/>
  <c r="AF162" i="24"/>
  <c r="AG162" i="24"/>
  <c r="AH162" i="24"/>
  <c r="AI162" i="24"/>
  <c r="AJ162" i="24"/>
  <c r="AF163" i="24"/>
  <c r="AG163" i="24"/>
  <c r="AH163" i="24"/>
  <c r="AI163" i="24"/>
  <c r="AJ163" i="24"/>
  <c r="AF164" i="24"/>
  <c r="AG164" i="24"/>
  <c r="AH164" i="24"/>
  <c r="AI164" i="24"/>
  <c r="AJ164" i="24"/>
  <c r="AF165" i="24"/>
  <c r="AG165" i="24"/>
  <c r="AH165" i="24"/>
  <c r="AI165" i="24"/>
  <c r="AJ165" i="24"/>
  <c r="AF166" i="24"/>
  <c r="AG166" i="24"/>
  <c r="AH166" i="24"/>
  <c r="AI166" i="24"/>
  <c r="AJ166" i="24"/>
  <c r="AF167" i="24"/>
  <c r="AG167" i="24"/>
  <c r="AH167" i="24"/>
  <c r="AI167" i="24"/>
  <c r="AJ167" i="24"/>
  <c r="AF168" i="24"/>
  <c r="AG168" i="24"/>
  <c r="AH168" i="24"/>
  <c r="AI168" i="24"/>
  <c r="AJ168" i="24"/>
  <c r="AF169" i="24"/>
  <c r="AG169" i="24"/>
  <c r="AH169" i="24"/>
  <c r="AI169" i="24"/>
  <c r="AJ169" i="24"/>
  <c r="AF170" i="24"/>
  <c r="AG170" i="24"/>
  <c r="AH170" i="24"/>
  <c r="AI170" i="24"/>
  <c r="AJ170" i="24"/>
  <c r="AF171" i="24"/>
  <c r="AG171" i="24"/>
  <c r="AH171" i="24"/>
  <c r="AI171" i="24"/>
  <c r="AJ171" i="24"/>
  <c r="AF172" i="24"/>
  <c r="AG172" i="24"/>
  <c r="AH172" i="24"/>
  <c r="AI172" i="24"/>
  <c r="AJ172" i="24"/>
  <c r="AF173" i="24"/>
  <c r="AG173" i="24"/>
  <c r="AH173" i="24"/>
  <c r="AI173" i="24"/>
  <c r="AJ173" i="24"/>
  <c r="AF174" i="24"/>
  <c r="AG174" i="24"/>
  <c r="AH174" i="24"/>
  <c r="AI174" i="24"/>
  <c r="AJ174" i="24"/>
  <c r="AF175" i="24"/>
  <c r="AG175" i="24"/>
  <c r="AH175" i="24"/>
  <c r="AI175" i="24"/>
  <c r="AJ175" i="24"/>
  <c r="AF176" i="24"/>
  <c r="AG176" i="24"/>
  <c r="AH176" i="24"/>
  <c r="AI176" i="24"/>
  <c r="AJ176" i="24"/>
  <c r="AF177" i="24"/>
  <c r="AG177" i="24"/>
  <c r="AH177" i="24"/>
  <c r="AI177" i="24"/>
  <c r="AJ177" i="24"/>
  <c r="AF178" i="24"/>
  <c r="AG178" i="24"/>
  <c r="AH178" i="24"/>
  <c r="AI178" i="24"/>
  <c r="AJ178" i="24"/>
  <c r="AF179" i="24"/>
  <c r="AG179" i="24"/>
  <c r="AH179" i="24"/>
  <c r="AI179" i="24"/>
  <c r="AJ179" i="24"/>
  <c r="AF180" i="24"/>
  <c r="AG180" i="24"/>
  <c r="AH180" i="24"/>
  <c r="AI180" i="24"/>
  <c r="AJ180" i="24"/>
  <c r="AF181" i="24"/>
  <c r="AG181" i="24"/>
  <c r="AH181" i="24"/>
  <c r="AI181" i="24"/>
  <c r="AJ181" i="24"/>
  <c r="AF182" i="24"/>
  <c r="AG182" i="24"/>
  <c r="AH182" i="24"/>
  <c r="AI182" i="24"/>
  <c r="AJ182" i="24"/>
  <c r="AF183" i="24"/>
  <c r="AG183" i="24"/>
  <c r="AH183" i="24"/>
  <c r="AI183" i="24"/>
  <c r="AJ183" i="24"/>
  <c r="AF184" i="24"/>
  <c r="AG184" i="24"/>
  <c r="AH184" i="24"/>
  <c r="AI184" i="24"/>
  <c r="AJ184" i="24"/>
  <c r="AF185" i="24"/>
  <c r="AG185" i="24"/>
  <c r="AH185" i="24"/>
  <c r="AI185" i="24"/>
  <c r="AJ185" i="24"/>
  <c r="AF186" i="24"/>
  <c r="AG186" i="24"/>
  <c r="AH186" i="24"/>
  <c r="AI186" i="24"/>
  <c r="AJ186" i="24"/>
  <c r="AF187" i="24"/>
  <c r="AG187" i="24"/>
  <c r="AH187" i="24"/>
  <c r="AI187" i="24"/>
  <c r="AJ187" i="24"/>
  <c r="AF188" i="24"/>
  <c r="AG188" i="24"/>
  <c r="AH188" i="24"/>
  <c r="AI188" i="24"/>
  <c r="AJ188" i="24"/>
  <c r="AF189" i="24"/>
  <c r="AG189" i="24"/>
  <c r="AH189" i="24"/>
  <c r="AI189" i="24"/>
  <c r="AJ189" i="24"/>
  <c r="AF190" i="24"/>
  <c r="AG190" i="24"/>
  <c r="AH190" i="24"/>
  <c r="AI190" i="24"/>
  <c r="AJ190" i="24"/>
  <c r="AF191" i="24"/>
  <c r="AG191" i="24"/>
  <c r="AH191" i="24"/>
  <c r="AI191" i="24"/>
  <c r="AJ191" i="24"/>
  <c r="AF192" i="24"/>
  <c r="AG192" i="24"/>
  <c r="AH192" i="24"/>
  <c r="AI192" i="24"/>
  <c r="AJ192" i="24"/>
  <c r="AF193" i="24"/>
  <c r="AG193" i="24"/>
  <c r="AH193" i="24"/>
  <c r="AI193" i="24"/>
  <c r="AJ193" i="24"/>
  <c r="AF194" i="24"/>
  <c r="AG194" i="24"/>
  <c r="AH194" i="24"/>
  <c r="AI194" i="24"/>
  <c r="AJ194" i="24"/>
  <c r="AF195" i="24"/>
  <c r="AG195" i="24"/>
  <c r="AH195" i="24"/>
  <c r="AI195" i="24"/>
  <c r="AJ195" i="24"/>
  <c r="AF196" i="24"/>
  <c r="AG196" i="24"/>
  <c r="AH196" i="24"/>
  <c r="AI196" i="24"/>
  <c r="AJ196" i="24"/>
  <c r="AF197" i="24"/>
  <c r="AG197" i="24"/>
  <c r="AH197" i="24"/>
  <c r="AI197" i="24"/>
  <c r="AJ197" i="24"/>
  <c r="AF198" i="24"/>
  <c r="AG198" i="24"/>
  <c r="AH198" i="24"/>
  <c r="AI198" i="24"/>
  <c r="AJ198" i="24"/>
  <c r="AF199" i="24"/>
  <c r="AG199" i="24"/>
  <c r="AH199" i="24"/>
  <c r="AI199" i="24"/>
  <c r="AJ199" i="24"/>
  <c r="AF200" i="24"/>
  <c r="AG200" i="24"/>
  <c r="AH200" i="24"/>
  <c r="AI200" i="24"/>
  <c r="AJ200" i="24"/>
  <c r="AF201" i="24"/>
  <c r="AG201" i="24"/>
  <c r="AH201" i="24"/>
  <c r="AI201" i="24"/>
  <c r="AJ201" i="24"/>
  <c r="AF202" i="24"/>
  <c r="AG202" i="24"/>
  <c r="AH202" i="24"/>
  <c r="AI202" i="24"/>
  <c r="AJ202" i="24"/>
  <c r="AF203" i="24"/>
  <c r="AG203" i="24"/>
  <c r="AH203" i="24"/>
  <c r="AI203" i="24"/>
  <c r="AJ203" i="24"/>
  <c r="AF204" i="24"/>
  <c r="AG204" i="24"/>
  <c r="AH204" i="24"/>
  <c r="AI204" i="24"/>
  <c r="AJ204" i="24"/>
  <c r="AF205" i="24"/>
  <c r="AG205" i="24"/>
  <c r="AH205" i="24"/>
  <c r="AI205" i="24"/>
  <c r="AJ205" i="24"/>
  <c r="AF206" i="24"/>
  <c r="AG206" i="24"/>
  <c r="AH206" i="24"/>
  <c r="AI206" i="24"/>
  <c r="AJ206" i="24"/>
  <c r="AF207" i="24"/>
  <c r="AG207" i="24"/>
  <c r="AH207" i="24"/>
  <c r="AI207" i="24"/>
  <c r="AJ207" i="24"/>
  <c r="AF208" i="24"/>
  <c r="AG208" i="24"/>
  <c r="AH208" i="24"/>
  <c r="AI208" i="24"/>
  <c r="AJ208" i="24"/>
  <c r="AF209" i="24"/>
  <c r="AG209" i="24"/>
  <c r="AH209" i="24"/>
  <c r="AI209" i="24"/>
  <c r="AJ209" i="24"/>
  <c r="AF210" i="24"/>
  <c r="AG210" i="24"/>
  <c r="AH210" i="24"/>
  <c r="AI210" i="24"/>
  <c r="AJ210" i="24"/>
  <c r="AF211" i="24"/>
  <c r="AG211" i="24"/>
  <c r="AH211" i="24"/>
  <c r="AI211" i="24"/>
  <c r="AJ211" i="24"/>
  <c r="AF212" i="24"/>
  <c r="AG212" i="24"/>
  <c r="AH212" i="24"/>
  <c r="AI212" i="24"/>
  <c r="AJ212" i="24"/>
  <c r="AF213" i="24"/>
  <c r="AG213" i="24"/>
  <c r="AH213" i="24"/>
  <c r="AI213" i="24"/>
  <c r="AJ213" i="24"/>
  <c r="AF214" i="24"/>
  <c r="AG214" i="24"/>
  <c r="AH214" i="24"/>
  <c r="AI214" i="24"/>
  <c r="AJ214" i="24"/>
  <c r="AF215" i="24"/>
  <c r="AG215" i="24"/>
  <c r="AH215" i="24"/>
  <c r="AI215" i="24"/>
  <c r="AJ215" i="24"/>
  <c r="AF216" i="24"/>
  <c r="AG216" i="24"/>
  <c r="AH216" i="24"/>
  <c r="AI216" i="24"/>
  <c r="AJ216" i="24"/>
  <c r="AF217" i="24"/>
  <c r="AG217" i="24"/>
  <c r="AH217" i="24"/>
  <c r="AI217" i="24"/>
  <c r="AJ217" i="24"/>
  <c r="AF218" i="24"/>
  <c r="AG218" i="24"/>
  <c r="AH218" i="24"/>
  <c r="AI218" i="24"/>
  <c r="AJ218" i="24"/>
  <c r="AF219" i="24"/>
  <c r="AG219" i="24"/>
  <c r="AH219" i="24"/>
  <c r="AI219" i="24"/>
  <c r="AJ219" i="24"/>
  <c r="AF220" i="24"/>
  <c r="AG220" i="24"/>
  <c r="AH220" i="24"/>
  <c r="AI220" i="24"/>
  <c r="AJ220" i="24"/>
  <c r="AF221" i="24"/>
  <c r="AG221" i="24"/>
  <c r="AH221" i="24"/>
  <c r="AI221" i="24"/>
  <c r="AJ221" i="24"/>
  <c r="AF222" i="24"/>
  <c r="AG222" i="24"/>
  <c r="AH222" i="24"/>
  <c r="AI222" i="24"/>
  <c r="AJ222" i="24"/>
  <c r="AF223" i="24"/>
  <c r="AG223" i="24"/>
  <c r="AH223" i="24"/>
  <c r="AI223" i="24"/>
  <c r="AJ223" i="24"/>
  <c r="AF224" i="24"/>
  <c r="AG224" i="24"/>
  <c r="AH224" i="24"/>
  <c r="AI224" i="24"/>
  <c r="AJ224" i="24"/>
  <c r="AF225" i="24"/>
  <c r="AG225" i="24"/>
  <c r="AH225" i="24"/>
  <c r="AI225" i="24"/>
  <c r="AJ225" i="24"/>
  <c r="AF226" i="24"/>
  <c r="AG226" i="24"/>
  <c r="AH226" i="24"/>
  <c r="AI226" i="24"/>
  <c r="AJ226" i="24"/>
  <c r="AF227" i="24"/>
  <c r="AG227" i="24"/>
  <c r="AH227" i="24"/>
  <c r="AI227" i="24"/>
  <c r="AJ227" i="24"/>
  <c r="AF228" i="24"/>
  <c r="AG228" i="24"/>
  <c r="AH228" i="24"/>
  <c r="AI228" i="24"/>
  <c r="AJ228" i="24"/>
  <c r="AF229" i="24"/>
  <c r="AG229" i="24"/>
  <c r="AH229" i="24"/>
  <c r="AI229" i="24"/>
  <c r="AJ229" i="24"/>
  <c r="AF230" i="24"/>
  <c r="AG230" i="24"/>
  <c r="AH230" i="24"/>
  <c r="AI230" i="24"/>
  <c r="AJ230" i="24"/>
  <c r="AF231" i="24"/>
  <c r="AG231" i="24"/>
  <c r="AH231" i="24"/>
  <c r="AI231" i="24"/>
  <c r="AJ231" i="24"/>
  <c r="AF232" i="24"/>
  <c r="AG232" i="24"/>
  <c r="AH232" i="24"/>
  <c r="AI232" i="24"/>
  <c r="AJ232" i="24"/>
  <c r="AF233" i="24"/>
  <c r="AG233" i="24"/>
  <c r="AH233" i="24"/>
  <c r="AI233" i="24"/>
  <c r="AJ233" i="24"/>
  <c r="AF234" i="24"/>
  <c r="AG234" i="24"/>
  <c r="AH234" i="24"/>
  <c r="AI234" i="24"/>
  <c r="AJ234" i="24"/>
  <c r="AF235" i="24"/>
  <c r="AG235" i="24"/>
  <c r="AH235" i="24"/>
  <c r="AI235" i="24"/>
  <c r="AJ235" i="24"/>
  <c r="AF236" i="24"/>
  <c r="AG236" i="24"/>
  <c r="AH236" i="24"/>
  <c r="AI236" i="24"/>
  <c r="AJ236" i="24"/>
  <c r="AF237" i="24"/>
  <c r="AG237" i="24"/>
  <c r="AH237" i="24"/>
  <c r="AI237" i="24"/>
  <c r="AJ237" i="24"/>
  <c r="AF238" i="24"/>
  <c r="AG238" i="24"/>
  <c r="AH238" i="24"/>
  <c r="AI238" i="24"/>
  <c r="AJ238" i="24"/>
  <c r="AF239" i="24"/>
  <c r="AG239" i="24"/>
  <c r="AH239" i="24"/>
  <c r="AI239" i="24"/>
  <c r="AJ239" i="24"/>
  <c r="AF240" i="24"/>
  <c r="AG240" i="24"/>
  <c r="AH240" i="24"/>
  <c r="AI240" i="24"/>
  <c r="AJ240" i="24"/>
  <c r="AF241" i="24"/>
  <c r="AG241" i="24"/>
  <c r="AH241" i="24"/>
  <c r="AI241" i="24"/>
  <c r="AJ241" i="24"/>
  <c r="AF242" i="24"/>
  <c r="AG242" i="24"/>
  <c r="AH242" i="24"/>
  <c r="AI242" i="24"/>
  <c r="AJ242" i="24"/>
  <c r="AF243" i="24"/>
  <c r="AG243" i="24"/>
  <c r="AH243" i="24"/>
  <c r="AI243" i="24"/>
  <c r="AJ243" i="24"/>
  <c r="AF244" i="24"/>
  <c r="AG244" i="24"/>
  <c r="AH244" i="24"/>
  <c r="AI244" i="24"/>
  <c r="AJ244" i="24"/>
  <c r="AF245" i="24"/>
  <c r="AG245" i="24"/>
  <c r="AH245" i="24"/>
  <c r="AI245" i="24"/>
  <c r="AJ245" i="24"/>
  <c r="AF246" i="24"/>
  <c r="AG246" i="24"/>
  <c r="AH246" i="24"/>
  <c r="AI246" i="24"/>
  <c r="AJ246" i="24"/>
  <c r="AF247" i="24"/>
  <c r="AG247" i="24"/>
  <c r="AH247" i="24"/>
  <c r="AI247" i="24"/>
  <c r="AJ247" i="24"/>
  <c r="AF248" i="24"/>
  <c r="AG248" i="24"/>
  <c r="AH248" i="24"/>
  <c r="AI248" i="24"/>
  <c r="AJ248" i="24"/>
  <c r="AF249" i="24"/>
  <c r="AG249" i="24"/>
  <c r="AH249" i="24"/>
  <c r="AI249" i="24"/>
  <c r="AJ249" i="24"/>
  <c r="AF250" i="24"/>
  <c r="AG250" i="24"/>
  <c r="AH250" i="24"/>
  <c r="AI250" i="24"/>
  <c r="AJ250" i="24"/>
  <c r="AF251" i="24"/>
  <c r="AG251" i="24"/>
  <c r="AH251" i="24"/>
  <c r="AI251" i="24"/>
  <c r="AJ251" i="24"/>
  <c r="AF252" i="24"/>
  <c r="AG252" i="24"/>
  <c r="AH252" i="24"/>
  <c r="AI252" i="24"/>
  <c r="AJ252" i="24"/>
  <c r="AF253" i="24"/>
  <c r="AG253" i="24"/>
  <c r="AH253" i="24"/>
  <c r="AI253" i="24"/>
  <c r="AJ253" i="24"/>
  <c r="AF254" i="24"/>
  <c r="AG254" i="24"/>
  <c r="AH254" i="24"/>
  <c r="AI254" i="24"/>
  <c r="AJ254" i="24"/>
  <c r="AF255" i="24"/>
  <c r="AG255" i="24"/>
  <c r="AH255" i="24"/>
  <c r="AI255" i="24"/>
  <c r="AJ255" i="24"/>
  <c r="AF256" i="24"/>
  <c r="AG256" i="24"/>
  <c r="AH256" i="24"/>
  <c r="AI256" i="24"/>
  <c r="AJ256" i="24"/>
  <c r="AF257" i="24"/>
  <c r="AG257" i="24"/>
  <c r="AH257" i="24"/>
  <c r="AI257" i="24"/>
  <c r="AJ257" i="24"/>
  <c r="AF258" i="24"/>
  <c r="AG258" i="24"/>
  <c r="AH258" i="24"/>
  <c r="AI258" i="24"/>
  <c r="AJ258" i="24"/>
  <c r="AF259" i="24"/>
  <c r="AG259" i="24"/>
  <c r="AH259" i="24"/>
  <c r="AI259" i="24"/>
  <c r="AJ259" i="24"/>
  <c r="AF260" i="24"/>
  <c r="AG260" i="24"/>
  <c r="AH260" i="24"/>
  <c r="AI260" i="24"/>
  <c r="AJ260" i="24"/>
  <c r="AF261" i="24"/>
  <c r="AG261" i="24"/>
  <c r="AH261" i="24"/>
  <c r="AI261" i="24"/>
  <c r="AJ261" i="24"/>
  <c r="AF262" i="24"/>
  <c r="AG262" i="24"/>
  <c r="AH262" i="24"/>
  <c r="AI262" i="24"/>
  <c r="AJ262" i="24"/>
  <c r="AF263" i="24"/>
  <c r="AG263" i="24"/>
  <c r="AH263" i="24"/>
  <c r="AI263" i="24"/>
  <c r="AJ263" i="24"/>
  <c r="AF264" i="24"/>
  <c r="AG264" i="24"/>
  <c r="AH264" i="24"/>
  <c r="AI264" i="24"/>
  <c r="AJ264" i="24"/>
  <c r="AF265" i="24"/>
  <c r="AG265" i="24"/>
  <c r="AH265" i="24"/>
  <c r="AI265" i="24"/>
  <c r="AJ265" i="24"/>
  <c r="AF266" i="24"/>
  <c r="AG266" i="24"/>
  <c r="AH266" i="24"/>
  <c r="AI266" i="24"/>
  <c r="AJ266" i="24"/>
  <c r="AF267" i="24"/>
  <c r="AG267" i="24"/>
  <c r="AH267" i="24"/>
  <c r="AI267" i="24"/>
  <c r="AJ267" i="24"/>
  <c r="AF268" i="24"/>
  <c r="AG268" i="24"/>
  <c r="AH268" i="24"/>
  <c r="AI268" i="24"/>
  <c r="AJ268" i="24"/>
  <c r="AF269" i="24"/>
  <c r="AG269" i="24"/>
  <c r="AH269" i="24"/>
  <c r="AI269" i="24"/>
  <c r="AJ269" i="24"/>
  <c r="AF270" i="24"/>
  <c r="AG270" i="24"/>
  <c r="AH270" i="24"/>
  <c r="AI270" i="24"/>
  <c r="AJ270" i="24"/>
  <c r="AF271" i="24"/>
  <c r="AG271" i="24"/>
  <c r="AH271" i="24"/>
  <c r="AI271" i="24"/>
  <c r="AJ271" i="24"/>
  <c r="AF272" i="24"/>
  <c r="AG272" i="24"/>
  <c r="AH272" i="24"/>
  <c r="AI272" i="24"/>
  <c r="AJ272" i="24"/>
  <c r="AF273" i="24"/>
  <c r="AG273" i="24"/>
  <c r="AH273" i="24"/>
  <c r="AI273" i="24"/>
  <c r="AJ273" i="24"/>
  <c r="AF274" i="24"/>
  <c r="AG274" i="24"/>
  <c r="AH274" i="24"/>
  <c r="AI274" i="24"/>
  <c r="AJ274" i="24"/>
  <c r="AF275" i="24"/>
  <c r="AG275" i="24"/>
  <c r="AH275" i="24"/>
  <c r="AI275" i="24"/>
  <c r="AJ275" i="24"/>
  <c r="AF276" i="24"/>
  <c r="AG276" i="24"/>
  <c r="AH276" i="24"/>
  <c r="AI276" i="24"/>
  <c r="AJ276" i="24"/>
  <c r="AF277" i="24"/>
  <c r="AG277" i="24"/>
  <c r="AH277" i="24"/>
  <c r="AI277" i="24"/>
  <c r="AJ277" i="24"/>
  <c r="AF278" i="24"/>
  <c r="AG278" i="24"/>
  <c r="AH278" i="24"/>
  <c r="AI278" i="24"/>
  <c r="AJ278" i="24"/>
  <c r="AF279" i="24"/>
  <c r="AG279" i="24"/>
  <c r="AH279" i="24"/>
  <c r="AI279" i="24"/>
  <c r="AJ279" i="24"/>
  <c r="AF280" i="24"/>
  <c r="AG280" i="24"/>
  <c r="AH280" i="24"/>
  <c r="AI280" i="24"/>
  <c r="AJ280" i="24"/>
  <c r="AF281" i="24"/>
  <c r="AG281" i="24"/>
  <c r="AH281" i="24"/>
  <c r="AI281" i="24"/>
  <c r="AJ281" i="24"/>
  <c r="AF282" i="24"/>
  <c r="AG282" i="24"/>
  <c r="AH282" i="24"/>
  <c r="AI282" i="24"/>
  <c r="AJ282" i="24"/>
  <c r="AF283" i="24"/>
  <c r="AG283" i="24"/>
  <c r="AH283" i="24"/>
  <c r="AI283" i="24"/>
  <c r="AJ283" i="24"/>
  <c r="AF284" i="24"/>
  <c r="AG284" i="24"/>
  <c r="AH284" i="24"/>
  <c r="AI284" i="24"/>
  <c r="AJ284" i="24"/>
  <c r="AF285" i="24"/>
  <c r="AG285" i="24"/>
  <c r="AH285" i="24"/>
  <c r="AI285" i="24"/>
  <c r="AJ285" i="24"/>
  <c r="AF286" i="24"/>
  <c r="AG286" i="24"/>
  <c r="AH286" i="24"/>
  <c r="AI286" i="24"/>
  <c r="AJ286" i="24"/>
  <c r="AF287" i="24"/>
  <c r="AG287" i="24"/>
  <c r="AH287" i="24"/>
  <c r="AI287" i="24"/>
  <c r="AJ287" i="24"/>
  <c r="AF288" i="24"/>
  <c r="AG288" i="24"/>
  <c r="AH288" i="24"/>
  <c r="AI288" i="24"/>
  <c r="AJ288" i="24"/>
  <c r="AF289" i="24"/>
  <c r="AG289" i="24"/>
  <c r="AH289" i="24"/>
  <c r="AI289" i="24"/>
  <c r="AJ289" i="24"/>
  <c r="AF290" i="24"/>
  <c r="AG290" i="24"/>
  <c r="AH290" i="24"/>
  <c r="AI290" i="24"/>
  <c r="AJ290" i="24"/>
  <c r="AF291" i="24"/>
  <c r="AG291" i="24"/>
  <c r="AH291" i="24"/>
  <c r="AI291" i="24"/>
  <c r="AJ291" i="24"/>
  <c r="AF292" i="24"/>
  <c r="AG292" i="24"/>
  <c r="AH292" i="24"/>
  <c r="AI292" i="24"/>
  <c r="AJ292" i="24"/>
  <c r="AF293" i="24"/>
  <c r="AG293" i="24"/>
  <c r="AH293" i="24"/>
  <c r="AI293" i="24"/>
  <c r="AJ293" i="24"/>
  <c r="AF294" i="24"/>
  <c r="AG294" i="24"/>
  <c r="AH294" i="24"/>
  <c r="AI294" i="24"/>
  <c r="AJ294" i="24"/>
  <c r="AF295" i="24"/>
  <c r="AG295" i="24"/>
  <c r="AH295" i="24"/>
  <c r="AI295" i="24"/>
  <c r="AJ295" i="24"/>
  <c r="AF296" i="24"/>
  <c r="AG296" i="24"/>
  <c r="AH296" i="24"/>
  <c r="AI296" i="24"/>
  <c r="AJ296" i="24"/>
  <c r="AJ2" i="24"/>
  <c r="AJ3" i="24"/>
  <c r="AJ4" i="24"/>
  <c r="AJ5" i="24"/>
  <c r="AJ6" i="24"/>
  <c r="AJ7" i="24"/>
  <c r="AJ8" i="24"/>
  <c r="AJ9" i="24"/>
  <c r="AJ10" i="24"/>
  <c r="AJ11" i="24"/>
  <c r="AJ12" i="24"/>
  <c r="AJ13" i="24"/>
  <c r="AJ14" i="24"/>
  <c r="AJ15" i="24"/>
  <c r="AJ16" i="24"/>
  <c r="AJ17" i="24"/>
  <c r="AJ18" i="24"/>
  <c r="AJ19" i="24"/>
  <c r="AJ20" i="24"/>
  <c r="AJ21" i="24"/>
  <c r="AJ22" i="24"/>
  <c r="AJ23" i="24"/>
  <c r="AJ24" i="24"/>
  <c r="AJ25" i="24"/>
  <c r="AJ26" i="24"/>
  <c r="AJ27" i="24"/>
  <c r="AJ28" i="24"/>
  <c r="AJ29" i="24"/>
  <c r="AJ30" i="24"/>
  <c r="AJ31" i="24"/>
  <c r="AJ32" i="24"/>
  <c r="AJ33" i="24"/>
  <c r="AJ34" i="24"/>
  <c r="AJ35" i="24"/>
  <c r="AJ36" i="24"/>
  <c r="AJ37" i="24"/>
  <c r="AJ38" i="24"/>
  <c r="AJ39" i="24"/>
  <c r="AJ40" i="24"/>
  <c r="AJ41" i="24"/>
  <c r="AJ42" i="24"/>
  <c r="AJ43" i="24"/>
  <c r="AJ44" i="24"/>
  <c r="AJ45" i="24"/>
  <c r="AJ46" i="24"/>
  <c r="AJ47" i="24"/>
  <c r="AJ48" i="24"/>
  <c r="AJ49" i="24"/>
  <c r="AJ50" i="24"/>
  <c r="AJ51" i="24"/>
  <c r="AJ52" i="24"/>
  <c r="AJ53" i="24"/>
  <c r="AJ54" i="24"/>
  <c r="AJ55" i="24"/>
  <c r="AJ56" i="24"/>
  <c r="AJ57" i="24"/>
  <c r="AJ58" i="24"/>
  <c r="AJ59" i="24"/>
  <c r="AJ60" i="24"/>
  <c r="AJ61" i="24"/>
  <c r="AJ62" i="24"/>
  <c r="AJ63" i="24"/>
  <c r="AJ64" i="24"/>
  <c r="AJ65" i="24"/>
  <c r="AJ66" i="24"/>
  <c r="AJ67" i="24"/>
  <c r="AJ68" i="24"/>
  <c r="AJ69" i="24"/>
  <c r="AJ70" i="24"/>
  <c r="AJ71" i="24"/>
  <c r="AJ72" i="24"/>
  <c r="AJ73" i="24"/>
  <c r="AJ74" i="24"/>
  <c r="AJ75" i="24"/>
  <c r="AJ76" i="24"/>
  <c r="AJ77" i="24"/>
  <c r="AJ78" i="24"/>
  <c r="AJ79" i="24"/>
  <c r="AJ80" i="24"/>
  <c r="AJ81" i="24"/>
  <c r="AJ82" i="24"/>
  <c r="AJ83" i="24"/>
  <c r="AJ84" i="24"/>
  <c r="AJ85" i="24"/>
  <c r="AJ86" i="24"/>
  <c r="AJ87" i="24"/>
  <c r="AJ88" i="24"/>
  <c r="AJ89" i="24"/>
  <c r="AJ90" i="24"/>
  <c r="AJ91" i="24"/>
  <c r="AJ92" i="24"/>
  <c r="AJ93" i="24"/>
  <c r="AJ94" i="24"/>
  <c r="AJ95" i="24"/>
  <c r="AJ96" i="24"/>
  <c r="AJ97" i="24"/>
  <c r="AJ98" i="24"/>
  <c r="AJ99" i="24"/>
  <c r="AJ100" i="24"/>
  <c r="AJ101" i="24"/>
  <c r="AJ102" i="24"/>
  <c r="AJ103" i="24"/>
  <c r="AJ104" i="24"/>
  <c r="AJ105" i="24"/>
  <c r="AJ106" i="24"/>
  <c r="AJ107" i="24"/>
  <c r="AJ108" i="24"/>
  <c r="AJ109" i="24"/>
  <c r="AJ110" i="24"/>
  <c r="AJ111" i="24"/>
  <c r="AJ112" i="24"/>
  <c r="AJ113" i="24"/>
  <c r="AJ114" i="24"/>
  <c r="AJ115" i="24"/>
  <c r="AJ116" i="24"/>
  <c r="AJ117" i="24"/>
  <c r="AJ118" i="24"/>
  <c r="AJ119" i="24"/>
  <c r="AJ120" i="24"/>
  <c r="AJ121" i="24"/>
  <c r="AJ122" i="24"/>
  <c r="AJ123" i="24"/>
  <c r="AJ124" i="24"/>
  <c r="AJ125" i="24"/>
  <c r="AJ126" i="24"/>
  <c r="AJ297" i="24"/>
  <c r="AJ298" i="24"/>
  <c r="AJ299" i="24"/>
  <c r="AJ300" i="24"/>
  <c r="AJ301" i="24"/>
  <c r="AJ302" i="24"/>
  <c r="AJ303" i="24"/>
  <c r="AJ304" i="24"/>
  <c r="AJ305" i="24"/>
  <c r="AJ306" i="24"/>
  <c r="AJ307" i="24"/>
  <c r="AJ308" i="24"/>
  <c r="AJ309" i="24"/>
  <c r="AJ310" i="24"/>
  <c r="AJ311" i="24"/>
  <c r="AJ312" i="24"/>
  <c r="AJ313" i="24"/>
  <c r="AJ314" i="24"/>
  <c r="AJ315" i="24"/>
  <c r="AJ316" i="24"/>
  <c r="AJ317" i="24"/>
  <c r="AJ318" i="24"/>
  <c r="AJ319" i="24"/>
  <c r="AJ320" i="24"/>
  <c r="AI2" i="24"/>
  <c r="AI3" i="24"/>
  <c r="AI4" i="24"/>
  <c r="AI5" i="24"/>
  <c r="AI6" i="24"/>
  <c r="AI7" i="24"/>
  <c r="AI8" i="24"/>
  <c r="AI9" i="24"/>
  <c r="AI10" i="24"/>
  <c r="AI11" i="24"/>
  <c r="AI12" i="24"/>
  <c r="AI13" i="24"/>
  <c r="AI14" i="24"/>
  <c r="AI15" i="24"/>
  <c r="AI16" i="24"/>
  <c r="AI17" i="24"/>
  <c r="AI18" i="24"/>
  <c r="AI19" i="24"/>
  <c r="AI20" i="24"/>
  <c r="AI21" i="24"/>
  <c r="AI22" i="24"/>
  <c r="AI23" i="24"/>
  <c r="AI24" i="24"/>
  <c r="AI25" i="24"/>
  <c r="AI26" i="24"/>
  <c r="AI27" i="24"/>
  <c r="AI28" i="24"/>
  <c r="AI29" i="24"/>
  <c r="AI30" i="24"/>
  <c r="AI31" i="24"/>
  <c r="AI32" i="24"/>
  <c r="AI33" i="24"/>
  <c r="AI34" i="24"/>
  <c r="AI35" i="24"/>
  <c r="AI36" i="24"/>
  <c r="AI37" i="24"/>
  <c r="AI38" i="24"/>
  <c r="AI39" i="24"/>
  <c r="AI40" i="24"/>
  <c r="AI41" i="24"/>
  <c r="AI42" i="24"/>
  <c r="AI43" i="24"/>
  <c r="AI44" i="24"/>
  <c r="AI45" i="24"/>
  <c r="AI46" i="24"/>
  <c r="AI47" i="24"/>
  <c r="AI48" i="24"/>
  <c r="AI49" i="24"/>
  <c r="AI50" i="24"/>
  <c r="AI51" i="24"/>
  <c r="AI52" i="24"/>
  <c r="AI53" i="24"/>
  <c r="AI54" i="24"/>
  <c r="AI55" i="24"/>
  <c r="AI56" i="24"/>
  <c r="AI57" i="24"/>
  <c r="AI58" i="24"/>
  <c r="AI59" i="24"/>
  <c r="AI60" i="24"/>
  <c r="AI61" i="24"/>
  <c r="AI62" i="24"/>
  <c r="AI63" i="24"/>
  <c r="AI64" i="24"/>
  <c r="AI65" i="24"/>
  <c r="AI66" i="24"/>
  <c r="AI67" i="24"/>
  <c r="AI68" i="24"/>
  <c r="AI69" i="24"/>
  <c r="AI70" i="24"/>
  <c r="AI71" i="24"/>
  <c r="AI72" i="24"/>
  <c r="AI73" i="24"/>
  <c r="AI74" i="24"/>
  <c r="AI75" i="24"/>
  <c r="AI76" i="24"/>
  <c r="AI77" i="24"/>
  <c r="AI78" i="24"/>
  <c r="AI79" i="24"/>
  <c r="AI80" i="24"/>
  <c r="AI81" i="24"/>
  <c r="AI82" i="24"/>
  <c r="AI83" i="24"/>
  <c r="AI84" i="24"/>
  <c r="AI85" i="24"/>
  <c r="AI86" i="24"/>
  <c r="AI87" i="24"/>
  <c r="AI88" i="24"/>
  <c r="AI89" i="24"/>
  <c r="AI90" i="24"/>
  <c r="AI91" i="24"/>
  <c r="AI92" i="24"/>
  <c r="AI93" i="24"/>
  <c r="AI94" i="24"/>
  <c r="AI95" i="24"/>
  <c r="AI96" i="24"/>
  <c r="AI97" i="24"/>
  <c r="AI98" i="24"/>
  <c r="AI99" i="24"/>
  <c r="AI100" i="24"/>
  <c r="AI101" i="24"/>
  <c r="AI102" i="24"/>
  <c r="AI103" i="24"/>
  <c r="AI104" i="24"/>
  <c r="AI105" i="24"/>
  <c r="AI106" i="24"/>
  <c r="AI107" i="24"/>
  <c r="AI108" i="24"/>
  <c r="AI109" i="24"/>
  <c r="AI110" i="24"/>
  <c r="AI111" i="24"/>
  <c r="AI112" i="24"/>
  <c r="AI113" i="24"/>
  <c r="AI114" i="24"/>
  <c r="AI115" i="24"/>
  <c r="AI116" i="24"/>
  <c r="AI117" i="24"/>
  <c r="AI118" i="24"/>
  <c r="AI119" i="24"/>
  <c r="AI120" i="24"/>
  <c r="AI121" i="24"/>
  <c r="AI122" i="24"/>
  <c r="AI123" i="24"/>
  <c r="AI124" i="24"/>
  <c r="AI125" i="24"/>
  <c r="AI126" i="24"/>
  <c r="AI297" i="24"/>
  <c r="AI298" i="24"/>
  <c r="AI299" i="24"/>
  <c r="AI300" i="24"/>
  <c r="AI301" i="24"/>
  <c r="AI302" i="24"/>
  <c r="AI303" i="24"/>
  <c r="AI304" i="24"/>
  <c r="AI305" i="24"/>
  <c r="AI306" i="24"/>
  <c r="AI307" i="24"/>
  <c r="AI308" i="24"/>
  <c r="AI309" i="24"/>
  <c r="AI310" i="24"/>
  <c r="AI311" i="24"/>
  <c r="AI312" i="24"/>
  <c r="AI313" i="24"/>
  <c r="AI314" i="24"/>
  <c r="AI315" i="24"/>
  <c r="AI316" i="24"/>
  <c r="AI317" i="24"/>
  <c r="AI318" i="24"/>
  <c r="AI319" i="24"/>
  <c r="AI320" i="24"/>
  <c r="AH2" i="24"/>
  <c r="AH3" i="24"/>
  <c r="AH4" i="24"/>
  <c r="AH5" i="24"/>
  <c r="AH6" i="24"/>
  <c r="AH7" i="24"/>
  <c r="AH8" i="24"/>
  <c r="AH9" i="24"/>
  <c r="AH10" i="24"/>
  <c r="AH11" i="24"/>
  <c r="AH12" i="24"/>
  <c r="AH13" i="24"/>
  <c r="AH14" i="24"/>
  <c r="AH15" i="24"/>
  <c r="AH16" i="24"/>
  <c r="AH17" i="24"/>
  <c r="AH18" i="24"/>
  <c r="AH19" i="24"/>
  <c r="AH20" i="24"/>
  <c r="AH21" i="24"/>
  <c r="AH22" i="24"/>
  <c r="AH23" i="24"/>
  <c r="AH24" i="24"/>
  <c r="AH25" i="24"/>
  <c r="AH26" i="24"/>
  <c r="AH27" i="24"/>
  <c r="AH28" i="24"/>
  <c r="AH29" i="24"/>
  <c r="AH30" i="24"/>
  <c r="AH31" i="24"/>
  <c r="AH32" i="24"/>
  <c r="AH33" i="24"/>
  <c r="AH34" i="24"/>
  <c r="AH35" i="24"/>
  <c r="AH36" i="24"/>
  <c r="AH37" i="24"/>
  <c r="AH38" i="24"/>
  <c r="AH39" i="24"/>
  <c r="AH40" i="24"/>
  <c r="AH41" i="24"/>
  <c r="AH42" i="24"/>
  <c r="AH43" i="24"/>
  <c r="AH44" i="24"/>
  <c r="AH45" i="24"/>
  <c r="AH46" i="24"/>
  <c r="AH47" i="24"/>
  <c r="AH48" i="24"/>
  <c r="AH49" i="24"/>
  <c r="AH50" i="24"/>
  <c r="AH51" i="24"/>
  <c r="AH52" i="24"/>
  <c r="AH53" i="24"/>
  <c r="AH54" i="24"/>
  <c r="AH55" i="24"/>
  <c r="AH56" i="24"/>
  <c r="AH57" i="24"/>
  <c r="AH58" i="24"/>
  <c r="AH59" i="24"/>
  <c r="AH60" i="24"/>
  <c r="AH61" i="24"/>
  <c r="AH62" i="24"/>
  <c r="AH63" i="24"/>
  <c r="AH64" i="24"/>
  <c r="AH65" i="24"/>
  <c r="AH66" i="24"/>
  <c r="AH67" i="24"/>
  <c r="AH68" i="24"/>
  <c r="AH69" i="24"/>
  <c r="AH70" i="24"/>
  <c r="AH71" i="24"/>
  <c r="AH72" i="24"/>
  <c r="AH73" i="24"/>
  <c r="AH74" i="24"/>
  <c r="AH75" i="24"/>
  <c r="AH76" i="24"/>
  <c r="AH77" i="24"/>
  <c r="AH78" i="24"/>
  <c r="AH79" i="24"/>
  <c r="AH80" i="24"/>
  <c r="AH81" i="24"/>
  <c r="AH82" i="24"/>
  <c r="AH83" i="24"/>
  <c r="AH84" i="24"/>
  <c r="AH85" i="24"/>
  <c r="AH86" i="24"/>
  <c r="AH87" i="24"/>
  <c r="AH88" i="24"/>
  <c r="AH89" i="24"/>
  <c r="AH90" i="24"/>
  <c r="AH91" i="24"/>
  <c r="AH92" i="24"/>
  <c r="AH93" i="24"/>
  <c r="AH94" i="24"/>
  <c r="AH95" i="24"/>
  <c r="AH96" i="24"/>
  <c r="AH97" i="24"/>
  <c r="AH98" i="24"/>
  <c r="AH99" i="24"/>
  <c r="AH100" i="24"/>
  <c r="AH101" i="24"/>
  <c r="AH102" i="24"/>
  <c r="AH103" i="24"/>
  <c r="AH104" i="24"/>
  <c r="AH105" i="24"/>
  <c r="AH106" i="24"/>
  <c r="AH107" i="24"/>
  <c r="AH108" i="24"/>
  <c r="AH109" i="24"/>
  <c r="AH110" i="24"/>
  <c r="AH111" i="24"/>
  <c r="AH112" i="24"/>
  <c r="AH113" i="24"/>
  <c r="AH114" i="24"/>
  <c r="AH115" i="24"/>
  <c r="AH116" i="24"/>
  <c r="AH117" i="24"/>
  <c r="AH118" i="24"/>
  <c r="AH119" i="24"/>
  <c r="AH120" i="24"/>
  <c r="AH121" i="24"/>
  <c r="AH122" i="24"/>
  <c r="AH123" i="24"/>
  <c r="AH124" i="24"/>
  <c r="AH125" i="24"/>
  <c r="AH126" i="24"/>
  <c r="AH297" i="24"/>
  <c r="AH298" i="24"/>
  <c r="AH299" i="24"/>
  <c r="AH300" i="24"/>
  <c r="AH301" i="24"/>
  <c r="AH302" i="24"/>
  <c r="AH303" i="24"/>
  <c r="AH304" i="24"/>
  <c r="AH305" i="24"/>
  <c r="AH306" i="24"/>
  <c r="AH307" i="24"/>
  <c r="AH308" i="24"/>
  <c r="AH309" i="24"/>
  <c r="AH310" i="24"/>
  <c r="AH311" i="24"/>
  <c r="AH312" i="24"/>
  <c r="AH313" i="24"/>
  <c r="AH314" i="24"/>
  <c r="AH315" i="24"/>
  <c r="AH316" i="24"/>
  <c r="AH317" i="24"/>
  <c r="AH318" i="24"/>
  <c r="AH319" i="24"/>
  <c r="AH320" i="24"/>
  <c r="AG2" i="24"/>
  <c r="AG3" i="24"/>
  <c r="AG4" i="24"/>
  <c r="AG5" i="24"/>
  <c r="AG6" i="24"/>
  <c r="AG7" i="24"/>
  <c r="AG8" i="24"/>
  <c r="AG9" i="24"/>
  <c r="AG10" i="24"/>
  <c r="AG11" i="24"/>
  <c r="AG12" i="24"/>
  <c r="AG13" i="24"/>
  <c r="AG14" i="24"/>
  <c r="AG15" i="24"/>
  <c r="AG16" i="24"/>
  <c r="AG17" i="24"/>
  <c r="AG18" i="24"/>
  <c r="AG19" i="24"/>
  <c r="AG20" i="24"/>
  <c r="AG21" i="24"/>
  <c r="AG22" i="24"/>
  <c r="AG23" i="24"/>
  <c r="AG24" i="24"/>
  <c r="AG25" i="24"/>
  <c r="AG26" i="24"/>
  <c r="AG27" i="24"/>
  <c r="AG28" i="24"/>
  <c r="AG29" i="24"/>
  <c r="AG30" i="24"/>
  <c r="AG31" i="24"/>
  <c r="AG32" i="24"/>
  <c r="AG33" i="24"/>
  <c r="AG34" i="24"/>
  <c r="AG35" i="24"/>
  <c r="AG36" i="24"/>
  <c r="AG37" i="24"/>
  <c r="AG38" i="24"/>
  <c r="AG39" i="24"/>
  <c r="AG40" i="24"/>
  <c r="AG41" i="24"/>
  <c r="AG42" i="24"/>
  <c r="AG43" i="24"/>
  <c r="AG44" i="24"/>
  <c r="AG45" i="24"/>
  <c r="AG46" i="24"/>
  <c r="AG47" i="24"/>
  <c r="AG48" i="24"/>
  <c r="AG49" i="24"/>
  <c r="AG50" i="24"/>
  <c r="AG51" i="24"/>
  <c r="AG52" i="24"/>
  <c r="AG53" i="24"/>
  <c r="AG54" i="24"/>
  <c r="AG55" i="24"/>
  <c r="AG56" i="24"/>
  <c r="AG57" i="24"/>
  <c r="AG58" i="24"/>
  <c r="AG59" i="24"/>
  <c r="AG60" i="24"/>
  <c r="AG61" i="24"/>
  <c r="AG62" i="24"/>
  <c r="AG63" i="24"/>
  <c r="AG64" i="24"/>
  <c r="AG65" i="24"/>
  <c r="AG66" i="24"/>
  <c r="AG67" i="24"/>
  <c r="AG68" i="24"/>
  <c r="AG69" i="24"/>
  <c r="AG70" i="24"/>
  <c r="AG71" i="24"/>
  <c r="AG72" i="24"/>
  <c r="AG73" i="24"/>
  <c r="AG74" i="24"/>
  <c r="AG75" i="24"/>
  <c r="AG76" i="24"/>
  <c r="AG77" i="24"/>
  <c r="AG78" i="24"/>
  <c r="AG79" i="24"/>
  <c r="AG80" i="24"/>
  <c r="AG81" i="24"/>
  <c r="AG82" i="24"/>
  <c r="AG83" i="24"/>
  <c r="AG84" i="24"/>
  <c r="AG85" i="24"/>
  <c r="AG86" i="24"/>
  <c r="AG87" i="24"/>
  <c r="AG88" i="24"/>
  <c r="AG89" i="24"/>
  <c r="AG90" i="24"/>
  <c r="AG91" i="24"/>
  <c r="AG92" i="24"/>
  <c r="AG93" i="24"/>
  <c r="AG94" i="24"/>
  <c r="AG95" i="24"/>
  <c r="AG96" i="24"/>
  <c r="AG97" i="24"/>
  <c r="AG98" i="24"/>
  <c r="AG99" i="24"/>
  <c r="AG100" i="24"/>
  <c r="AG101" i="24"/>
  <c r="AG102" i="24"/>
  <c r="AG103" i="24"/>
  <c r="AG104" i="24"/>
  <c r="AG105" i="24"/>
  <c r="AG106" i="24"/>
  <c r="AG107" i="24"/>
  <c r="AG108" i="24"/>
  <c r="AG109" i="24"/>
  <c r="AG110" i="24"/>
  <c r="AG111" i="24"/>
  <c r="AG112" i="24"/>
  <c r="AG113" i="24"/>
  <c r="AG114" i="24"/>
  <c r="AG115" i="24"/>
  <c r="AG116" i="24"/>
  <c r="AG117" i="24"/>
  <c r="AG118" i="24"/>
  <c r="AG119" i="24"/>
  <c r="AG120" i="24"/>
  <c r="AG121" i="24"/>
  <c r="AG122" i="24"/>
  <c r="AG123" i="24"/>
  <c r="AG124" i="24"/>
  <c r="AG125" i="24"/>
  <c r="AG126" i="24"/>
  <c r="AG297" i="24"/>
  <c r="AG298" i="24"/>
  <c r="AG299" i="24"/>
  <c r="AG300" i="24"/>
  <c r="AG301" i="24"/>
  <c r="AG302" i="24"/>
  <c r="AG303" i="24"/>
  <c r="AG304" i="24"/>
  <c r="AG305" i="24"/>
  <c r="AG306" i="24"/>
  <c r="AG307" i="24"/>
  <c r="AG308" i="24"/>
  <c r="AG309" i="24"/>
  <c r="AG310" i="24"/>
  <c r="AG311" i="24"/>
  <c r="AG312" i="24"/>
  <c r="AG313" i="24"/>
  <c r="AG314" i="24"/>
  <c r="AG315" i="24"/>
  <c r="AG316" i="24"/>
  <c r="AG317" i="24"/>
  <c r="AG318" i="24"/>
  <c r="AG319" i="24"/>
  <c r="AG320" i="24"/>
  <c r="AF297" i="24"/>
  <c r="AF298" i="24"/>
  <c r="AF299" i="24"/>
  <c r="AF300" i="24"/>
  <c r="AF301" i="24"/>
  <c r="AF302" i="24"/>
  <c r="AF303" i="24"/>
  <c r="AF304" i="24"/>
  <c r="AF305" i="24"/>
  <c r="AF306" i="24"/>
  <c r="AF307" i="24"/>
  <c r="AF308" i="24"/>
  <c r="AF309" i="24"/>
  <c r="AF310" i="24"/>
  <c r="AF311" i="24"/>
  <c r="AF312" i="24"/>
  <c r="AF313" i="24"/>
  <c r="AF314" i="24"/>
  <c r="AF315" i="24"/>
  <c r="AF316" i="24"/>
  <c r="AF317" i="24"/>
  <c r="AF318" i="24"/>
  <c r="AF319" i="24"/>
  <c r="AF320" i="24"/>
  <c r="AF3" i="24"/>
  <c r="AF4" i="24"/>
  <c r="AF5" i="24"/>
  <c r="AF6" i="24"/>
  <c r="AF7" i="24"/>
  <c r="AF8" i="24"/>
  <c r="AF9" i="24"/>
  <c r="AF10" i="24"/>
  <c r="AF11" i="24"/>
  <c r="AF12" i="24"/>
  <c r="AF13" i="24"/>
  <c r="AF14" i="24"/>
  <c r="AF15" i="24"/>
  <c r="AF16" i="24"/>
  <c r="AF17" i="24"/>
  <c r="AF18" i="24"/>
  <c r="AF19" i="24"/>
  <c r="AF20" i="24"/>
  <c r="AF21" i="24"/>
  <c r="AF22" i="24"/>
  <c r="AF23" i="24"/>
  <c r="AF24" i="24"/>
  <c r="AF25" i="24"/>
  <c r="AF26" i="24"/>
  <c r="AF27" i="24"/>
  <c r="AF28" i="24"/>
  <c r="AF29" i="24"/>
  <c r="AF30" i="24"/>
  <c r="AF31" i="24"/>
  <c r="AF32" i="24"/>
  <c r="AF33" i="24"/>
  <c r="AF34" i="24"/>
  <c r="AF35" i="24"/>
  <c r="AF36" i="24"/>
  <c r="AF37" i="24"/>
  <c r="AF38" i="24"/>
  <c r="AF39" i="24"/>
  <c r="AF40" i="24"/>
  <c r="AF41" i="24"/>
  <c r="AF42" i="24"/>
  <c r="AF43" i="24"/>
  <c r="AF44" i="24"/>
  <c r="AF45" i="24"/>
  <c r="AF46" i="24"/>
  <c r="AF47" i="24"/>
  <c r="AF48" i="24"/>
  <c r="AF49" i="24"/>
  <c r="AF50" i="24"/>
  <c r="AF51" i="24"/>
  <c r="AF52" i="24"/>
  <c r="AF53" i="24"/>
  <c r="AF54" i="24"/>
  <c r="AF55" i="24"/>
  <c r="AF56" i="24"/>
  <c r="AF57" i="24"/>
  <c r="AF58" i="24"/>
  <c r="AF59" i="24"/>
  <c r="AF60" i="24"/>
  <c r="AF61" i="24"/>
  <c r="AF62" i="24"/>
  <c r="AF63" i="24"/>
  <c r="AF64" i="24"/>
  <c r="AF65" i="24"/>
  <c r="AF66" i="24"/>
  <c r="AF67" i="24"/>
  <c r="AF68" i="24"/>
  <c r="AF69" i="24"/>
  <c r="AF70" i="24"/>
  <c r="AF71" i="24"/>
  <c r="AF72" i="24"/>
  <c r="AF73" i="24"/>
  <c r="AF74" i="24"/>
  <c r="AF75" i="24"/>
  <c r="AF76" i="24"/>
  <c r="AF77" i="24"/>
  <c r="AF78" i="24"/>
  <c r="AF79" i="24"/>
  <c r="AF80" i="24"/>
  <c r="AF81" i="24"/>
  <c r="AF82" i="24"/>
  <c r="AF83" i="24"/>
  <c r="AF84" i="24"/>
  <c r="AF85" i="24"/>
  <c r="AF86" i="24"/>
  <c r="AF87" i="24"/>
  <c r="AF88" i="24"/>
  <c r="AF89" i="24"/>
  <c r="AF90" i="24"/>
  <c r="AF91" i="24"/>
  <c r="AF92" i="24"/>
  <c r="AF93" i="24"/>
  <c r="AF94" i="24"/>
  <c r="AF95" i="24"/>
  <c r="AF96" i="24"/>
  <c r="AF97" i="24"/>
  <c r="AF98" i="24"/>
  <c r="AF99" i="24"/>
  <c r="AF100" i="24"/>
  <c r="AF101" i="24"/>
  <c r="AF102" i="24"/>
  <c r="AF103" i="24"/>
  <c r="AF104" i="24"/>
  <c r="AF105" i="24"/>
  <c r="AF106" i="24"/>
  <c r="AF107" i="24"/>
  <c r="AF108" i="24"/>
  <c r="AF109" i="24"/>
  <c r="AF110" i="24"/>
  <c r="AF111" i="24"/>
  <c r="AF112" i="24"/>
  <c r="AF113" i="24"/>
  <c r="AF114" i="24"/>
  <c r="AF115" i="24"/>
  <c r="AF116" i="24"/>
  <c r="AF117" i="24"/>
  <c r="AF118" i="24"/>
  <c r="AF119" i="24"/>
  <c r="AF120" i="24"/>
  <c r="AF121" i="24"/>
  <c r="AF122" i="24"/>
  <c r="AF123" i="24"/>
  <c r="AF124" i="24"/>
  <c r="AF125" i="24"/>
  <c r="AF126" i="24"/>
  <c r="AF2" i="24"/>
  <c r="A8" i="32"/>
  <c r="A9" i="32"/>
  <c r="J91" i="31"/>
  <c r="J94" i="31"/>
  <c r="J93" i="31"/>
  <c r="J90" i="31"/>
  <c r="J92" i="31"/>
  <c r="B9" i="31" l="1"/>
  <c r="D26" i="22"/>
  <c r="D99" i="32"/>
  <c r="D60" i="32"/>
  <c r="D107" i="31"/>
  <c r="D106" i="31"/>
  <c r="K93" i="31"/>
  <c r="K92" i="31"/>
  <c r="K94" i="31"/>
  <c r="K91" i="31"/>
  <c r="K90" i="31"/>
  <c r="D198" i="31" l="1"/>
  <c r="D78" i="26"/>
  <c r="D79" i="26"/>
  <c r="D80" i="26"/>
  <c r="D26" i="21" l="1"/>
  <c r="D25" i="22" l="1"/>
  <c r="A6" i="22" l="1"/>
  <c r="D24" i="22"/>
  <c r="D23" i="22"/>
  <c r="B6" i="22" s="1"/>
  <c r="D62" i="21"/>
  <c r="D61" i="21"/>
  <c r="D60" i="21"/>
  <c r="D59" i="21"/>
  <c r="D44" i="21"/>
  <c r="D43" i="21"/>
  <c r="D42" i="21"/>
  <c r="D41" i="21"/>
  <c r="D25" i="21"/>
  <c r="D24" i="21"/>
  <c r="D23" i="21"/>
  <c r="A8" i="21"/>
  <c r="A7" i="21"/>
  <c r="A6" i="21"/>
  <c r="A8" i="33"/>
  <c r="A7" i="33"/>
  <c r="A6" i="33"/>
  <c r="D79" i="33"/>
  <c r="D78" i="33"/>
  <c r="D77" i="33"/>
  <c r="D76" i="33"/>
  <c r="D61" i="33"/>
  <c r="D60" i="33"/>
  <c r="D59" i="33"/>
  <c r="D58" i="33"/>
  <c r="D25" i="33"/>
  <c r="D24" i="33"/>
  <c r="D23" i="33"/>
  <c r="D22" i="33"/>
  <c r="A10" i="32"/>
  <c r="A7" i="32"/>
  <c r="A11" i="32"/>
  <c r="A6" i="32"/>
  <c r="D120" i="32"/>
  <c r="D119" i="32"/>
  <c r="D118" i="32"/>
  <c r="D117" i="32"/>
  <c r="D98" i="32"/>
  <c r="D97" i="32"/>
  <c r="D96" i="32"/>
  <c r="D81" i="32"/>
  <c r="D80" i="32"/>
  <c r="D79" i="32"/>
  <c r="D78" i="32"/>
  <c r="D59" i="32"/>
  <c r="D58" i="32"/>
  <c r="D57" i="32"/>
  <c r="A10" i="31"/>
  <c r="A9" i="31"/>
  <c r="A8" i="31"/>
  <c r="A7" i="31"/>
  <c r="A6" i="31"/>
  <c r="D197" i="31"/>
  <c r="B10" i="31" s="1"/>
  <c r="D62" i="31"/>
  <c r="D61" i="31"/>
  <c r="D60" i="31"/>
  <c r="D59" i="31"/>
  <c r="D44" i="31"/>
  <c r="D43" i="31"/>
  <c r="D42" i="31"/>
  <c r="D41" i="31"/>
  <c r="D26" i="31"/>
  <c r="D25" i="31"/>
  <c r="D24" i="31"/>
  <c r="D23" i="31"/>
  <c r="A7" i="30"/>
  <c r="A6" i="30"/>
  <c r="D44" i="30"/>
  <c r="D43" i="30"/>
  <c r="D42" i="30"/>
  <c r="D41" i="30"/>
  <c r="D26" i="30"/>
  <c r="D25" i="30"/>
  <c r="D24" i="30"/>
  <c r="D23" i="30"/>
  <c r="A7" i="29"/>
  <c r="A6" i="29"/>
  <c r="D44" i="29"/>
  <c r="D43" i="29"/>
  <c r="D42" i="29"/>
  <c r="D41" i="29"/>
  <c r="D26" i="29"/>
  <c r="D25" i="29"/>
  <c r="D24" i="29"/>
  <c r="D23" i="29"/>
  <c r="A9" i="28"/>
  <c r="A8" i="28"/>
  <c r="A7" i="28"/>
  <c r="A6" i="28"/>
  <c r="D44" i="28"/>
  <c r="D43" i="28"/>
  <c r="D42" i="28"/>
  <c r="D41" i="28"/>
  <c r="B7" i="28" s="1"/>
  <c r="D26" i="28"/>
  <c r="D25" i="28"/>
  <c r="D24" i="28"/>
  <c r="D23" i="28"/>
  <c r="A10" i="27"/>
  <c r="A9" i="27"/>
  <c r="A8" i="27"/>
  <c r="A7" i="27"/>
  <c r="A6" i="27"/>
  <c r="D101" i="27"/>
  <c r="D100" i="27"/>
  <c r="D99" i="27"/>
  <c r="D98" i="27"/>
  <c r="D83" i="27"/>
  <c r="D82" i="27"/>
  <c r="D81" i="27"/>
  <c r="D80" i="27"/>
  <c r="D26" i="27"/>
  <c r="D25" i="27"/>
  <c r="D24" i="27"/>
  <c r="D23" i="27"/>
  <c r="A12" i="26"/>
  <c r="A11" i="26"/>
  <c r="A10" i="26"/>
  <c r="A9" i="26"/>
  <c r="A8" i="26"/>
  <c r="A7" i="26"/>
  <c r="A6" i="26"/>
  <c r="D134" i="26"/>
  <c r="D133" i="26"/>
  <c r="D132" i="26"/>
  <c r="D131" i="26"/>
  <c r="D116" i="26"/>
  <c r="D115" i="26"/>
  <c r="D114" i="26"/>
  <c r="D113" i="26"/>
  <c r="D98" i="26"/>
  <c r="D97" i="26"/>
  <c r="D96" i="26"/>
  <c r="D95" i="26"/>
  <c r="D77" i="26"/>
  <c r="B9" i="26" s="1"/>
  <c r="D62" i="26"/>
  <c r="D61" i="26"/>
  <c r="D60" i="26"/>
  <c r="D59" i="26"/>
  <c r="D44" i="26"/>
  <c r="D43" i="26"/>
  <c r="D42" i="26"/>
  <c r="D41" i="26"/>
  <c r="D26" i="26"/>
  <c r="D25" i="26"/>
  <c r="D24" i="26"/>
  <c r="D23" i="26"/>
  <c r="E90" i="31"/>
  <c r="F91" i="31"/>
  <c r="C91" i="31"/>
  <c r="D91" i="31"/>
  <c r="F90" i="31"/>
  <c r="B91" i="31"/>
  <c r="C90" i="31"/>
  <c r="E91" i="31"/>
  <c r="D90" i="31"/>
  <c r="B90" i="31"/>
  <c r="B8" i="33" l="1"/>
  <c r="B7" i="21"/>
  <c r="B8" i="21"/>
  <c r="B6" i="21"/>
  <c r="B7" i="33"/>
  <c r="B6" i="33"/>
  <c r="B11" i="32"/>
  <c r="B10" i="32"/>
  <c r="B9" i="32"/>
  <c r="B6" i="31"/>
  <c r="B8" i="32"/>
  <c r="B8" i="31"/>
  <c r="B7" i="31"/>
  <c r="B7" i="29"/>
  <c r="B6" i="29"/>
  <c r="B7" i="30"/>
  <c r="B10" i="27"/>
  <c r="B6" i="30"/>
  <c r="B6" i="28"/>
  <c r="B10" i="26"/>
  <c r="B9" i="27"/>
  <c r="B11" i="26"/>
  <c r="B6" i="27"/>
  <c r="B12" i="26"/>
  <c r="B7" i="22"/>
  <c r="B7" i="26"/>
  <c r="B6" i="26"/>
  <c r="B8" i="26"/>
  <c r="B8" i="30" l="1"/>
  <c r="B9" i="21"/>
  <c r="B12" i="32"/>
  <c r="B11" i="31"/>
  <c r="B13" i="26"/>
  <c r="B10" i="28"/>
  <c r="B9" i="33"/>
  <c r="B11" i="27"/>
  <c r="B8" i="29"/>
</calcChain>
</file>

<file path=xl/sharedStrings.xml><?xml version="1.0" encoding="utf-8"?>
<sst xmlns="http://schemas.openxmlformats.org/spreadsheetml/2006/main" count="15735" uniqueCount="773">
  <si>
    <t>Answer Option</t>
  </si>
  <si>
    <t>Priority</t>
  </si>
  <si>
    <t>'-    DRAFT FOR DISCUSSION     -</t>
  </si>
  <si>
    <t>Strongly agree</t>
  </si>
  <si>
    <t>Somewhat agree</t>
  </si>
  <si>
    <t>Somewhat disagree</t>
  </si>
  <si>
    <t>Strongly disagree</t>
  </si>
  <si>
    <t>Don't know / refusal</t>
  </si>
  <si>
    <t>N/A</t>
  </si>
  <si>
    <t>Always</t>
  </si>
  <si>
    <t>Often</t>
  </si>
  <si>
    <t>Sometimes</t>
  </si>
  <si>
    <t>Never</t>
  </si>
  <si>
    <t>You refuse</t>
  </si>
  <si>
    <t>You refuse and report the incident</t>
  </si>
  <si>
    <t>You pay the fee</t>
  </si>
  <si>
    <t>You ignore the question and ask for your case to be processed according to the procedures</t>
  </si>
  <si>
    <t>My administration doesn't offer any tranings</t>
  </si>
  <si>
    <t>There are no automated systems in my administration</t>
  </si>
  <si>
    <t>You accept the money or the gift</t>
  </si>
  <si>
    <t>You ignore the question and process according to the procedures without reporting the incident</t>
  </si>
  <si>
    <t>Yes</t>
  </si>
  <si>
    <t>No</t>
  </si>
  <si>
    <t>Country</t>
  </si>
  <si>
    <t>Sex</t>
  </si>
  <si>
    <t>Experience</t>
  </si>
  <si>
    <t>Leadership</t>
  </si>
  <si>
    <t>Question 1a: In general, achieving a high level of integrity is considered a priority within the administration.</t>
  </si>
  <si>
    <t>Question 1b: My direct supervisor(s) sets a positive example when it comes to integrity.</t>
  </si>
  <si>
    <t xml:space="preserve">Question 1c: The customs administration’s top management sets a positive example when it comes to integrity. </t>
  </si>
  <si>
    <t>Question 1d: My role and expected behaviours within customs administration are clear.</t>
  </si>
  <si>
    <t>Question 1e: I know the procedure to report integrity violations in my customs administration.</t>
  </si>
  <si>
    <t>Question 1f: I feel encouraged by my supervisor(s) to report integrity violations.</t>
  </si>
  <si>
    <t>Question 1g: My supervisor is taking action to promote integrity.</t>
  </si>
  <si>
    <t>Question 2a: In general, the current regulatory framework for customs effectively decreases the risk of corruption and integrity violations.</t>
  </si>
  <si>
    <t>Question 2b: Customs regulations are so complex that I find it difficult to administer them in my job at all times.</t>
  </si>
  <si>
    <t>Question 2c: I ignore customs regulations because they are too complex.</t>
  </si>
  <si>
    <t>Question 2d: I feel encouraged by my supervisor(s) to provide feedback on the effectiveness of customs regulations.</t>
  </si>
  <si>
    <t>Question 2e: My supervisor(s) will take action on my feedback to improve the effectiveness of customs regulations.</t>
  </si>
  <si>
    <t>Question 3a: I feel sufficiently informed about the standard procedures I need to follow in my day-to-day work with clients.</t>
  </si>
  <si>
    <t>Question 3b: When a supervisor asks to deviate from standard procedures, I feel sufficiently informed about why this is necessary.</t>
  </si>
  <si>
    <t>Question 3c: I make uniform decisions in my day to day work with clients.</t>
  </si>
  <si>
    <t>Question 3d: I can apply the standard procedures without inappropriate interference from other officials.</t>
  </si>
  <si>
    <t>Question 4a: I feel sufficiently trained to use the computerized systems in the administration.</t>
  </si>
  <si>
    <t>Question 4b: The introduction of automated customs systems has restricted opportunities to ignore procedures.</t>
  </si>
  <si>
    <t>Question 5a: I feel involved in customs modernisation programmes to promote integrity.</t>
  </si>
  <si>
    <t>Question 5b: There are less opportunities for corruption because of customs modernization programs to promote integrity.</t>
  </si>
  <si>
    <t>Question 6a: I feel safe enough to report integrity violations.</t>
  </si>
  <si>
    <t>Question 6b: Reports of corrupt behaviour in my customs administration result in action against that behaviour.</t>
  </si>
  <si>
    <t>Question 6c: Reports of corruption in my administration are investigated in a fair manner.</t>
  </si>
  <si>
    <t>Question 6d Option 1: Do nothing</t>
  </si>
  <si>
    <t>Question 6d Option 2: Talk to the colleague about his/her behaviour</t>
  </si>
  <si>
    <t>Question 6d Option 3: Report immediately to direct supervisor</t>
  </si>
  <si>
    <t>Question 6d Option 4: Report immediately to internal investigation body</t>
  </si>
  <si>
    <t>Question 6d Option 5: Report immediately to external investigation body</t>
  </si>
  <si>
    <t>Question 6e: Imagine the following scenario. A client offers you money or a gift to speed up the customs process or to release goods without the proper documents. How would you react?</t>
  </si>
  <si>
    <t>Question 7a: Is there a code of conduct applicable to your customs administration?</t>
  </si>
  <si>
    <t>Question 7b: Is there a sanction system in case customs officials breach the code of conduct?</t>
  </si>
  <si>
    <t>Question 7c: The code of conduct is clear to me.</t>
  </si>
  <si>
    <t>Question 7d: The code of conduct is applied in a fair manner.</t>
  </si>
  <si>
    <t>Question 7e: The sanction system deters me from violating integrity rules.</t>
  </si>
  <si>
    <t>Question 7f: The code of conduct assists me in making ethical decisions.</t>
  </si>
  <si>
    <t>Question 7g: We need a code of conduct in our customs administration.</t>
  </si>
  <si>
    <t>Question 8a: My salary is fair given my responsibilities within customs administration.</t>
  </si>
  <si>
    <t>Question 8b: A higher salary would decrease incentives for acting corruptly.</t>
  </si>
  <si>
    <t>Question 8c: Recruitment and promotion in my administration are based on merit.</t>
  </si>
  <si>
    <t>Question 8d: Integrity training in my administration helps to prevent corruption.</t>
  </si>
  <si>
    <t>Question 9a: I get satisfaction from doing my job.</t>
  </si>
  <si>
    <t>Question 9b: Overall, there are high ethical standards in my customs administration.</t>
  </si>
  <si>
    <t>Question 9c: I feel responsible for maintaining high integrity standards within my customs administration.</t>
  </si>
  <si>
    <t>Question 10a: My day-to-day interaction with the private sector is professional and correct.</t>
  </si>
  <si>
    <t>Question 10b: The main mission of customs administration is…</t>
  </si>
  <si>
    <t>Woman</t>
  </si>
  <si>
    <t>to facilitate trade</t>
  </si>
  <si>
    <t>Man</t>
  </si>
  <si>
    <t>to exercise control on the business community</t>
  </si>
  <si>
    <t>Question 1a:</t>
  </si>
  <si>
    <t>In general, achieving a high level of integrity is considered a priority within the administration.</t>
  </si>
  <si>
    <t xml:space="preserve">Question 1b: </t>
  </si>
  <si>
    <t>My direct supervisor(s) sets a positive example when it comes to integrity.</t>
  </si>
  <si>
    <t xml:space="preserve">Question 1c: </t>
  </si>
  <si>
    <t xml:space="preserve">The customs administration’s top management sets a positive example when it comes to integrity. </t>
  </si>
  <si>
    <t xml:space="preserve">Question 1d: </t>
  </si>
  <si>
    <t>My role and expected behaviours within customs administration are clear.</t>
  </si>
  <si>
    <t xml:space="preserve">Question 1e: </t>
  </si>
  <si>
    <t>I know the procedure to report integrity violations in my customs administration.</t>
  </si>
  <si>
    <t xml:space="preserve">Question 1f: </t>
  </si>
  <si>
    <t>I feel encouraged by my supervisor(s) to report integrity violations.</t>
  </si>
  <si>
    <t>Question 1g:</t>
  </si>
  <si>
    <t>My supervisor is taking action to promote integrity.</t>
  </si>
  <si>
    <t>Question 2a:</t>
  </si>
  <si>
    <t>In general, the current regulatory framework for customs effectively decreases the risk of corruption and integrity violations.</t>
  </si>
  <si>
    <t>Question 2b:</t>
  </si>
  <si>
    <t>Customs regulations are so complex that I find it difficult to administer them in my job at all times.</t>
  </si>
  <si>
    <t>Question 2c:</t>
  </si>
  <si>
    <t>I ignore customs regulations because they are too complex.</t>
  </si>
  <si>
    <t>Question 2d:</t>
  </si>
  <si>
    <t>I feel encouraged by my supervisor(s) to provide feedback on the effectiveness of customs regulations.</t>
  </si>
  <si>
    <t>Question 2e:</t>
  </si>
  <si>
    <t>My supervisor(s) will take action on my feedback to improve the effectiveness of customs regulations.</t>
  </si>
  <si>
    <t>Question 3a:</t>
  </si>
  <si>
    <t>I feel sufficiently informed about the standard procedures I need to follow in my day-to-day work with clients.</t>
  </si>
  <si>
    <t>Question 3b:</t>
  </si>
  <si>
    <t>When a supervisor asks to deviate from standard procedures, I feel sufficiently informed about why this is necessary.</t>
  </si>
  <si>
    <t>Question 3c:</t>
  </si>
  <si>
    <t>I make uniform decisions in my day to day work with clients.</t>
  </si>
  <si>
    <t>Question 3d:</t>
  </si>
  <si>
    <t>I can apply the standard procedures without inappropriate interference from other officials.</t>
  </si>
  <si>
    <t>Question 4a:</t>
  </si>
  <si>
    <t>I feel sufficiently trained to use the computerized systems in the administration.</t>
  </si>
  <si>
    <t>Question 4b:</t>
  </si>
  <si>
    <t>The introduction of automated customs systems has restricted opportunities to ignore procedures.</t>
  </si>
  <si>
    <t>Question 5a:</t>
  </si>
  <si>
    <t>I feel involved in customs modernisation programmes to promote integrity.</t>
  </si>
  <si>
    <t>Question 5b:</t>
  </si>
  <si>
    <t>There are less opportunities for corruption because of customs modernization programs to promote integrity.</t>
  </si>
  <si>
    <t>Question 6a:</t>
  </si>
  <si>
    <t>I feel safe enough to report integrity violations.</t>
  </si>
  <si>
    <t>Question 6b:</t>
  </si>
  <si>
    <t>Reports of corrupt behaviour in my customs administration result in action against that behaviour.</t>
  </si>
  <si>
    <t>Question 6c:</t>
  </si>
  <si>
    <t>Reports of corruption in my administration are investigated in a fair manner.</t>
  </si>
  <si>
    <t>Question 6d</t>
  </si>
  <si>
    <t>Imagine the following scenario. You suspect that a colleague accepts money from business to ignore procedures. How would you react? Multiple answers are possible.</t>
  </si>
  <si>
    <t>Option 1:</t>
  </si>
  <si>
    <t>Do nothing</t>
  </si>
  <si>
    <t>Option 2:</t>
  </si>
  <si>
    <t>Talk to the colleague about his/her behaviour</t>
  </si>
  <si>
    <t>Option 3:</t>
  </si>
  <si>
    <t>Report immediately to direct supervisor</t>
  </si>
  <si>
    <t>Option 4:</t>
  </si>
  <si>
    <t>Report immediately to internal investigation body</t>
  </si>
  <si>
    <t>Option 5:</t>
  </si>
  <si>
    <t>Report immediately to external investigation body</t>
  </si>
  <si>
    <t>Question 6e:</t>
  </si>
  <si>
    <t>Imagine the following scenario. A client offers you money or a gift to speed up the customs process or to release goods without the proper documents. How would you react?</t>
  </si>
  <si>
    <t>Question 7a:</t>
  </si>
  <si>
    <t>Is there a code of conduct applicable to your customs administration?</t>
  </si>
  <si>
    <t>Question 7b:</t>
  </si>
  <si>
    <t>Is there a sanction system in case customs officials breach the code of conduct?</t>
  </si>
  <si>
    <t>Question 7c:</t>
  </si>
  <si>
    <t>The code of conduct is clear to me.</t>
  </si>
  <si>
    <t>Question 7d:</t>
  </si>
  <si>
    <t>The code of conduct is applied in a fair manner.</t>
  </si>
  <si>
    <t>Question 7e:</t>
  </si>
  <si>
    <t>The sanction system deters me from violating integrity rules.</t>
  </si>
  <si>
    <t>Question 7f:</t>
  </si>
  <si>
    <t>The code of conduct assists me in making ethical decisions.</t>
  </si>
  <si>
    <t>Question 7g:</t>
  </si>
  <si>
    <t>My salary is fair given my responsibilities within customs administration.</t>
  </si>
  <si>
    <t>Question 8a:</t>
  </si>
  <si>
    <t>Question 8b:</t>
  </si>
  <si>
    <t>A higher salary would decrease incentives for acting corruptly.</t>
  </si>
  <si>
    <t>Question 8c:</t>
  </si>
  <si>
    <t>Recruitment and promotion in my administration are based on merit.</t>
  </si>
  <si>
    <t>Question 8d:</t>
  </si>
  <si>
    <t>Integrity training in my administration helps to prevent corruption.</t>
  </si>
  <si>
    <t>Question 9a:</t>
  </si>
  <si>
    <t>I get satisfaction from doing my job.</t>
  </si>
  <si>
    <t>Question 9b:</t>
  </si>
  <si>
    <t>Overall, there are high ethical standards in my customs administration.</t>
  </si>
  <si>
    <t>Question 9c:</t>
  </si>
  <si>
    <t>I feel responsible for maintaining high integrity standards within my customs administration.</t>
  </si>
  <si>
    <t>Question 10a:</t>
  </si>
  <si>
    <t>My day-to-day interaction with the private sector is professional and correct.</t>
  </si>
  <si>
    <t>Question 10b:</t>
  </si>
  <si>
    <t>The main mission of customs administration is…</t>
  </si>
  <si>
    <t xml:space="preserve">Overview </t>
  </si>
  <si>
    <t>(All)</t>
  </si>
  <si>
    <t>Grand Total</t>
  </si>
  <si>
    <t>Counter Sex</t>
  </si>
  <si>
    <t>Percentage Sex</t>
  </si>
  <si>
    <t>Counter Experience</t>
  </si>
  <si>
    <t>Percentage Experience</t>
  </si>
  <si>
    <t>Counter Leadership</t>
  </si>
  <si>
    <t>Percentage Leadership</t>
  </si>
  <si>
    <t>FACTOR 1:</t>
  </si>
  <si>
    <t>Leadership &amp; Commitment</t>
  </si>
  <si>
    <t xml:space="preserve">Baseline </t>
  </si>
  <si>
    <t>TOTAL SCORE</t>
  </si>
  <si>
    <t>Answer Options</t>
  </si>
  <si>
    <t>Counter of Question 1a</t>
  </si>
  <si>
    <t>Percentage of Question 1a</t>
  </si>
  <si>
    <t>Integrity as Priority</t>
  </si>
  <si>
    <t>Question 1b:</t>
  </si>
  <si>
    <t>Counter of Question 1b</t>
  </si>
  <si>
    <t>Percentage of Question 1b</t>
  </si>
  <si>
    <t>Positive Example - Supervisors</t>
  </si>
  <si>
    <t>Question 1c:</t>
  </si>
  <si>
    <t>Counter of Question 1c</t>
  </si>
  <si>
    <t>Percentage of Question 1c</t>
  </si>
  <si>
    <t>Positive Example - Senior Management</t>
  </si>
  <si>
    <t>Question 1d:</t>
  </si>
  <si>
    <t>Counter of Question 1d</t>
  </si>
  <si>
    <t>Percentage of Question 1d</t>
  </si>
  <si>
    <t>Clarity of Expected Behaviours</t>
  </si>
  <si>
    <t>Question 1e:</t>
  </si>
  <si>
    <t>Counter of Question 1e</t>
  </si>
  <si>
    <t>Percentage of Question 1e</t>
  </si>
  <si>
    <t>Knowledge of Reporting Procedure</t>
  </si>
  <si>
    <t>Question 1f:</t>
  </si>
  <si>
    <t>Counter of Question 1f</t>
  </si>
  <si>
    <t>Percentage of Question 1f</t>
  </si>
  <si>
    <t>Encouragement to  Report</t>
  </si>
  <si>
    <t>Counter of Question 1g</t>
  </si>
  <si>
    <t>Percentage of Question 1g</t>
  </si>
  <si>
    <t>Action to Promote Integrity</t>
  </si>
  <si>
    <t>FACTOR 2:</t>
  </si>
  <si>
    <t>Regulatory Framework</t>
  </si>
  <si>
    <t>Counter of Question 2a</t>
  </si>
  <si>
    <t>Percentage of Question 2a</t>
  </si>
  <si>
    <t>Effectiveness to Reduce Corruption</t>
  </si>
  <si>
    <t>Counter of Question 2b</t>
  </si>
  <si>
    <t>Percentage of Question 2b</t>
  </si>
  <si>
    <t>Administrative Burden</t>
  </si>
  <si>
    <t>Counter of Question 2c</t>
  </si>
  <si>
    <t>Percentage of Question 2c</t>
  </si>
  <si>
    <t>Complexity</t>
  </si>
  <si>
    <t>Counter of Question 2d</t>
  </si>
  <si>
    <t>Percentage of Question 2d</t>
  </si>
  <si>
    <t>Ownership by Officers</t>
  </si>
  <si>
    <t>Counter of Question 2e</t>
  </si>
  <si>
    <t>Percentage of Question 2e</t>
  </si>
  <si>
    <t>Ownership by Management</t>
  </si>
  <si>
    <t>FACTOR 3:</t>
  </si>
  <si>
    <t>Transparency</t>
  </si>
  <si>
    <t>Counter of Question 3a</t>
  </si>
  <si>
    <t>Percentage of Question 3a</t>
  </si>
  <si>
    <t>Informed about Procedures</t>
  </si>
  <si>
    <t>Counter of Question 3b</t>
  </si>
  <si>
    <t>Percentage of Question 3b</t>
  </si>
  <si>
    <t>Informed about Deviations</t>
  </si>
  <si>
    <t>Counter of Question 3c</t>
  </si>
  <si>
    <t>Percentage of Question 3c</t>
  </si>
  <si>
    <t>Consistency of Decisions</t>
  </si>
  <si>
    <t>Counter of Question 3d</t>
  </si>
  <si>
    <t>Percentage of Question 3d</t>
  </si>
  <si>
    <t>Standards without Interference</t>
  </si>
  <si>
    <t>FACTOR 4:</t>
  </si>
  <si>
    <t>Automation</t>
  </si>
  <si>
    <t>Counter of Question 4a</t>
  </si>
  <si>
    <t>Percentage of Question 4a</t>
  </si>
  <si>
    <t>IT Systems Training</t>
  </si>
  <si>
    <t>Counter of Question 4b</t>
  </si>
  <si>
    <t>Percentage of Question 4b</t>
  </si>
  <si>
    <t>IT Systems-driven Compliance</t>
  </si>
  <si>
    <t>FACTOR 5:</t>
  </si>
  <si>
    <t>Reform and Modernization</t>
  </si>
  <si>
    <t>Counter of Question 5a</t>
  </si>
  <si>
    <t>Percentage of Question 5a</t>
  </si>
  <si>
    <t>Sense of Involvement</t>
  </si>
  <si>
    <t>Counter of Question 5b</t>
  </si>
  <si>
    <t>Percentage of Question 5b</t>
  </si>
  <si>
    <t>Impact of Reforms</t>
  </si>
  <si>
    <t>FACTOR 6:</t>
  </si>
  <si>
    <t>Audit &amp; Investigation</t>
  </si>
  <si>
    <t>Counter of Question 6a</t>
  </si>
  <si>
    <t>Percentage of Question 6a</t>
  </si>
  <si>
    <t>Whistleblower Protection</t>
  </si>
  <si>
    <t>Counter of Question 6b</t>
  </si>
  <si>
    <t>Percentage of Question 6b</t>
  </si>
  <si>
    <t>Action in Response to Reports</t>
  </si>
  <si>
    <t>Counter of Question 6c</t>
  </si>
  <si>
    <t>Percentage of Question 6c</t>
  </si>
  <si>
    <t>Fairness</t>
  </si>
  <si>
    <t>Question 6d:</t>
  </si>
  <si>
    <t>Question 6d Option 1:</t>
  </si>
  <si>
    <t>Counter of Option 1</t>
  </si>
  <si>
    <t>Percentage of Option 1</t>
  </si>
  <si>
    <t>Reactiveness</t>
  </si>
  <si>
    <t>Question 6d Option 2:</t>
  </si>
  <si>
    <t>Counter of Option 2</t>
  </si>
  <si>
    <t>Percentage of Option 2</t>
  </si>
  <si>
    <t>Question 6d Option 3:</t>
  </si>
  <si>
    <t>Counter of Option 3</t>
  </si>
  <si>
    <t>Percentage of Option 3</t>
  </si>
  <si>
    <t>Question 6d Option 4:</t>
  </si>
  <si>
    <t>Counter of Option 4</t>
  </si>
  <si>
    <t>Percentage of Option 4</t>
  </si>
  <si>
    <t>Question 6d Option 5:</t>
  </si>
  <si>
    <t>Counter of Option 5</t>
  </si>
  <si>
    <t>Percentage of Option 5</t>
  </si>
  <si>
    <t>Counter of  Question 6e</t>
  </si>
  <si>
    <t>Percentage of Question 6e</t>
  </si>
  <si>
    <t>Bribery</t>
  </si>
  <si>
    <t>FACTOR 7:</t>
  </si>
  <si>
    <t>Code of Conduct</t>
  </si>
  <si>
    <t>Counter of Question 7a</t>
  </si>
  <si>
    <t>Percentage of Question 7a</t>
  </si>
  <si>
    <t>Existence of CoC</t>
  </si>
  <si>
    <t>Counter of Question 7b</t>
  </si>
  <si>
    <t>Percentage of Question 7b</t>
  </si>
  <si>
    <t>Sanctions</t>
  </si>
  <si>
    <t>Counter of Question 7c</t>
  </si>
  <si>
    <t>Percentage of Question 7c</t>
  </si>
  <si>
    <t>Clarity</t>
  </si>
  <si>
    <t>Counter of Question 7d</t>
  </si>
  <si>
    <t>Percentage of Question 7d</t>
  </si>
  <si>
    <t>Fairness of Application</t>
  </si>
  <si>
    <t>Counter of Question 7e</t>
  </si>
  <si>
    <t>Percentage of Question 7e</t>
  </si>
  <si>
    <t>Deterrence</t>
  </si>
  <si>
    <t>Counter of Question 7f</t>
  </si>
  <si>
    <t>Percentage of Question 7f</t>
  </si>
  <si>
    <t>Assistance</t>
  </si>
  <si>
    <t>We need a code of conduct in our customs administration.</t>
  </si>
  <si>
    <t>Counter of Question 7g</t>
  </si>
  <si>
    <t>Percentage of Question 7g</t>
  </si>
  <si>
    <t>FACTOR 8:</t>
  </si>
  <si>
    <t>Human Resource Management</t>
  </si>
  <si>
    <t>Counter of Question 8a</t>
  </si>
  <si>
    <t>Percentage of Question 8b</t>
  </si>
  <si>
    <t>Fairness of Salary</t>
  </si>
  <si>
    <t>Counter of Question 8b</t>
  </si>
  <si>
    <t>Counter of Question 8c</t>
  </si>
  <si>
    <t>Percentage of Question 8c</t>
  </si>
  <si>
    <t>Merit-based</t>
  </si>
  <si>
    <t>Counter of Question 8d</t>
  </si>
  <si>
    <t>Percentage of Question 8d</t>
  </si>
  <si>
    <t>Integrity Training</t>
  </si>
  <si>
    <t>FACTOR 9:</t>
  </si>
  <si>
    <t>Morale and Organizational Culture</t>
  </si>
  <si>
    <t>Counter of Question 9a</t>
  </si>
  <si>
    <t>Percentage of Question 9a</t>
  </si>
  <si>
    <t>Job Satisfaction</t>
  </si>
  <si>
    <t>Counter of Question 9b</t>
  </si>
  <si>
    <t>Percentage of Question 9b</t>
  </si>
  <si>
    <t>Ethical Standards</t>
  </si>
  <si>
    <t>Counter of Question 9c</t>
  </si>
  <si>
    <t>Percentage of Question 9c</t>
  </si>
  <si>
    <t>Responsibility</t>
  </si>
  <si>
    <t>FACTOR 10:</t>
  </si>
  <si>
    <t>Relationship with Private Sector</t>
  </si>
  <si>
    <t>Counter of Question 10a</t>
  </si>
  <si>
    <t>Percentage of Question 10a</t>
  </si>
  <si>
    <t>Professionalism</t>
  </si>
  <si>
    <t>Counter of Question 10b</t>
  </si>
  <si>
    <t>Percentage of Question 10b</t>
  </si>
  <si>
    <t>`</t>
  </si>
  <si>
    <t>Answer options</t>
  </si>
  <si>
    <t>Talk to the colleague</t>
  </si>
  <si>
    <t>Report to direct supervisor</t>
  </si>
  <si>
    <t>Report to internal investigation body</t>
  </si>
  <si>
    <t>Report to external investination body</t>
  </si>
  <si>
    <t>Count</t>
  </si>
  <si>
    <t>Human Resoure Management</t>
  </si>
  <si>
    <t>16 or more</t>
  </si>
  <si>
    <t>0 - 5</t>
  </si>
  <si>
    <t>Internal ID</t>
  </si>
  <si>
    <t>External ID</t>
  </si>
  <si>
    <t>5 - 16</t>
  </si>
  <si>
    <t>Date</t>
  </si>
  <si>
    <t>(blank)</t>
  </si>
  <si>
    <t>2025-10-06 12:26:00</t>
  </si>
  <si>
    <t>2025-10-06 13:00:11</t>
  </si>
  <si>
    <t>2025-10-06 13:01:35</t>
  </si>
  <si>
    <t>2025-10-06 13:05:45</t>
  </si>
  <si>
    <t>2025-10-06 15:37:27</t>
  </si>
  <si>
    <t>2025-10-06 15:52:14</t>
  </si>
  <si>
    <t>2025-10-06 17:32:43</t>
  </si>
  <si>
    <t>2025-10-06 17:37:40</t>
  </si>
  <si>
    <t>2025-10-06 17:41:02</t>
  </si>
  <si>
    <t>2025-10-06 18:10:59</t>
  </si>
  <si>
    <t>2025-10-06 18:19:40</t>
  </si>
  <si>
    <t>2025-10-06 18:48:02</t>
  </si>
  <si>
    <t>2025-10-06 19:40:00</t>
  </si>
  <si>
    <t>2025-10-07 02:58:55</t>
  </si>
  <si>
    <t>2025-10-07 11:01:17</t>
  </si>
  <si>
    <t>2025-10-07 12:19:52</t>
  </si>
  <si>
    <t>2025-10-07 12:27:22</t>
  </si>
  <si>
    <t>2025-10-07 12:28:22</t>
  </si>
  <si>
    <t>2025-10-07 13:07:05</t>
  </si>
  <si>
    <t>2025-10-07 12:48:01</t>
  </si>
  <si>
    <t>2025-10-07 12:52:40</t>
  </si>
  <si>
    <t>2025-10-07 12:52:41</t>
  </si>
  <si>
    <t>2025-10-07 13:00:30</t>
  </si>
  <si>
    <t>2025-10-07 13:02:43</t>
  </si>
  <si>
    <t>2025-10-07 13:18:48</t>
  </si>
  <si>
    <t>2025-10-07 13:19:28</t>
  </si>
  <si>
    <t>2025-10-07 13:20:30</t>
  </si>
  <si>
    <t>2025-10-07 13:21:13</t>
  </si>
  <si>
    <t>2025-10-07 13:23:07</t>
  </si>
  <si>
    <t>2025-10-07 13:26:58</t>
  </si>
  <si>
    <t>2025-10-07 13:29:55</t>
  </si>
  <si>
    <t>2025-10-07 13:30:01</t>
  </si>
  <si>
    <t>2025-10-07 13:31:09</t>
  </si>
  <si>
    <t>2025-10-07 13:33:26</t>
  </si>
  <si>
    <t>2025-10-07 13:36:20</t>
  </si>
  <si>
    <t>2025-10-07 13:38:05</t>
  </si>
  <si>
    <t>2025-10-07 13:39:53</t>
  </si>
  <si>
    <t>2025-10-07 13:41:07</t>
  </si>
  <si>
    <t>2025-10-07 13:41:55</t>
  </si>
  <si>
    <t>2025-10-07 19:40:00</t>
  </si>
  <si>
    <t>2025-10-07 13:52:00</t>
  </si>
  <si>
    <t>2025-10-07 13:52:10</t>
  </si>
  <si>
    <t>2025-10-07 13:53:49</t>
  </si>
  <si>
    <t>2025-10-07 13:55:22</t>
  </si>
  <si>
    <t>2025-10-07 13:58:29</t>
  </si>
  <si>
    <t>2025-10-07 14:02:32</t>
  </si>
  <si>
    <t>2025-10-07 14:03:04</t>
  </si>
  <si>
    <t>2025-10-07 14:05:54</t>
  </si>
  <si>
    <t>2025-10-07 14:17:55</t>
  </si>
  <si>
    <t>2025-10-07 14:11:39</t>
  </si>
  <si>
    <t>2025-10-07 14:12:12</t>
  </si>
  <si>
    <t>2025-10-07 14:14:26</t>
  </si>
  <si>
    <t>2025-10-07 14:14:50</t>
  </si>
  <si>
    <t>2025-10-07 14:17:17</t>
  </si>
  <si>
    <t>2025-10-07 14:18:22</t>
  </si>
  <si>
    <t>2025-10-07 14:18:45</t>
  </si>
  <si>
    <t>2025-10-07 14:21:27</t>
  </si>
  <si>
    <t>2025-10-07 14:21:41</t>
  </si>
  <si>
    <t>2025-10-07 14:23:17</t>
  </si>
  <si>
    <t>2025-10-07 14:24:23</t>
  </si>
  <si>
    <t>2025-10-07 14:26:44</t>
  </si>
  <si>
    <t>2025-10-07 14:29:47</t>
  </si>
  <si>
    <t>2025-10-07 14:32:57</t>
  </si>
  <si>
    <t>2025-10-07 14:38:00</t>
  </si>
  <si>
    <t>2025-10-07 14:43:28</t>
  </si>
  <si>
    <t>2025-10-07 14:44:31</t>
  </si>
  <si>
    <t>2025-10-07 14:49:35</t>
  </si>
  <si>
    <t>2025-10-07 14:49:52</t>
  </si>
  <si>
    <t>2025-10-07 14:50:38</t>
  </si>
  <si>
    <t>2025-10-07 14:50:46</t>
  </si>
  <si>
    <t>2025-10-07 14:50:54</t>
  </si>
  <si>
    <t>2025-10-07 14:54:13</t>
  </si>
  <si>
    <t>2025-10-07 14:55:28</t>
  </si>
  <si>
    <t>2025-10-07 14:56:00</t>
  </si>
  <si>
    <t>2025-10-07 15:00:34</t>
  </si>
  <si>
    <t>2025-10-07 15:00:49</t>
  </si>
  <si>
    <t>2025-10-07 15:03:29</t>
  </si>
  <si>
    <t>2025-10-07 15:05:22</t>
  </si>
  <si>
    <t>2025-10-07 15:05:54</t>
  </si>
  <si>
    <t>2025-10-07 15:07:08</t>
  </si>
  <si>
    <t>2025-10-08 13:09:33</t>
  </si>
  <si>
    <t>2025-10-07 15:18:34</t>
  </si>
  <si>
    <t>2025-10-07 15:08:41</t>
  </si>
  <si>
    <t>2025-10-07 15:09:47</t>
  </si>
  <si>
    <t>2025-10-07 15:10:43</t>
  </si>
  <si>
    <t>2025-10-07 15:13:03</t>
  </si>
  <si>
    <t>2025-10-07 15:14:37</t>
  </si>
  <si>
    <t>2025-10-07 15:21:09</t>
  </si>
  <si>
    <t>2025-10-07 15:21:35</t>
  </si>
  <si>
    <t>2025-10-07 15:22:33</t>
  </si>
  <si>
    <t>2025-10-07 15:23:48</t>
  </si>
  <si>
    <t>2025-10-07 15:27:17</t>
  </si>
  <si>
    <t>2025-10-07 15:32:30</t>
  </si>
  <si>
    <t>2025-10-07 15:40:24</t>
  </si>
  <si>
    <t>2025-10-07 15:52:26</t>
  </si>
  <si>
    <t>2025-10-07 15:49:49</t>
  </si>
  <si>
    <t>2025-10-07 15:55:27</t>
  </si>
  <si>
    <t>2025-10-07 15:58:11</t>
  </si>
  <si>
    <t>2025-10-07 16:30:56</t>
  </si>
  <si>
    <t>2025-10-07 16:46:07</t>
  </si>
  <si>
    <t>2025-10-07 16:36:28</t>
  </si>
  <si>
    <t>2025-10-07 16:53:03</t>
  </si>
  <si>
    <t>2025-10-07 16:57:34</t>
  </si>
  <si>
    <t>2025-10-07 17:00:36</t>
  </si>
  <si>
    <t>2025-10-07 17:01:15</t>
  </si>
  <si>
    <t>2025-10-07 17:13:28</t>
  </si>
  <si>
    <t>2025-10-07 17:25:58</t>
  </si>
  <si>
    <t>2025-10-07 17:32:01</t>
  </si>
  <si>
    <t>2025-10-07 17:39:14</t>
  </si>
  <si>
    <t>2025-10-07 17:58:28</t>
  </si>
  <si>
    <t>2025-10-07 17:54:29</t>
  </si>
  <si>
    <t>2025-10-07 17:59:51</t>
  </si>
  <si>
    <t>2025-10-07 17:59:06</t>
  </si>
  <si>
    <t>2025-10-07 18:08:47</t>
  </si>
  <si>
    <t>2025-10-07 18:10:36</t>
  </si>
  <si>
    <t>2025-10-07 22:26:30</t>
  </si>
  <si>
    <t>2025-10-07 18:42:52</t>
  </si>
  <si>
    <t>2025-10-07 18:56:14</t>
  </si>
  <si>
    <t>2025-10-07 18:58:52</t>
  </si>
  <si>
    <t>2025-10-07 19:19:31</t>
  </si>
  <si>
    <t>2025-10-07 20:18:59</t>
  </si>
  <si>
    <t>2025-10-07 20:45:27</t>
  </si>
  <si>
    <t>2025-10-07 21:00:57</t>
  </si>
  <si>
    <t>2025-10-07 21:27:52</t>
  </si>
  <si>
    <t>2025-10-07 22:58:16</t>
  </si>
  <si>
    <t>2025-10-08 03:23:38</t>
  </si>
  <si>
    <t>2025-10-08 04:32:10</t>
  </si>
  <si>
    <t>2025-10-08 11:42:48</t>
  </si>
  <si>
    <t>2025-10-08 11:50:13</t>
  </si>
  <si>
    <t>2025-10-08 11:50:47</t>
  </si>
  <si>
    <t>2025-10-08 12:12:33</t>
  </si>
  <si>
    <t>2025-10-08 12:47:58</t>
  </si>
  <si>
    <t>2025-10-08 13:22:05</t>
  </si>
  <si>
    <t>2025-10-08 13:51:39</t>
  </si>
  <si>
    <t>2025-10-08 14:00:17</t>
  </si>
  <si>
    <t>2025-10-08 14:11:54</t>
  </si>
  <si>
    <t>2025-10-08 14:53:03</t>
  </si>
  <si>
    <t>2025-10-08 14:59:57</t>
  </si>
  <si>
    <t>2025-10-08 15:27:08</t>
  </si>
  <si>
    <t>2025-10-08 15:33:03</t>
  </si>
  <si>
    <t>2025-10-08 15:48:07</t>
  </si>
  <si>
    <t>2025-10-08 16:16:22</t>
  </si>
  <si>
    <t>2025-10-08 16:29:37</t>
  </si>
  <si>
    <t>2025-10-08 17:06:30</t>
  </si>
  <si>
    <t>2025-10-08 17:41:34</t>
  </si>
  <si>
    <t>2025-10-08 18:56:14</t>
  </si>
  <si>
    <t>2025-10-08 19:39:48</t>
  </si>
  <si>
    <t>2025-10-08 21:01:23</t>
  </si>
  <si>
    <t>2025-10-09 02:24:44</t>
  </si>
  <si>
    <t>2025-10-09 05:13:14</t>
  </si>
  <si>
    <t>2025-10-09 09:00:15</t>
  </si>
  <si>
    <t>2025-10-09 12:37:30</t>
  </si>
  <si>
    <t>2025-10-09 14:24:00</t>
  </si>
  <si>
    <t>2025-10-09 17:04:21</t>
  </si>
  <si>
    <t>2025-10-09 17:08:22</t>
  </si>
  <si>
    <t>2025-10-09 17:37:39</t>
  </si>
  <si>
    <t>2025-10-09 18:16:26</t>
  </si>
  <si>
    <t>2025-10-09 18:25:08</t>
  </si>
  <si>
    <t>2025-10-09 18:41:30</t>
  </si>
  <si>
    <t>2025-10-09 18:47:24</t>
  </si>
  <si>
    <t>2025-10-09 18:53:33</t>
  </si>
  <si>
    <t>2025-10-09 18:56:56</t>
  </si>
  <si>
    <t>2025-10-09 19:13:52</t>
  </si>
  <si>
    <t>2025-10-09 19:08:53</t>
  </si>
  <si>
    <t>2025-10-09 19:13:07</t>
  </si>
  <si>
    <t>2025-10-09 19:17:38</t>
  </si>
  <si>
    <t>2025-10-09 19:21:45</t>
  </si>
  <si>
    <t>2025-10-09 19:22:03</t>
  </si>
  <si>
    <t>2025-10-09 19:23:01</t>
  </si>
  <si>
    <t>2025-10-10 11:08:24</t>
  </si>
  <si>
    <t>2025-10-10 11:42:21</t>
  </si>
  <si>
    <t>2025-10-10 12:28:26</t>
  </si>
  <si>
    <t>2025-10-10 12:47:41</t>
  </si>
  <si>
    <t>2025-10-10 12:53:58</t>
  </si>
  <si>
    <t>2025-10-10 12:55:55</t>
  </si>
  <si>
    <t>2025-10-10 15:53:34</t>
  </si>
  <si>
    <t>2025-10-10 14:07:38</t>
  </si>
  <si>
    <t>2025-10-10 14:31:51</t>
  </si>
  <si>
    <t>2025-10-10 14:34:58</t>
  </si>
  <si>
    <t>2025-10-10 14:57:58</t>
  </si>
  <si>
    <t>2025-10-10 16:03:24</t>
  </si>
  <si>
    <t>2025-10-10 16:20:49</t>
  </si>
  <si>
    <t>2025-10-10 17:31:36</t>
  </si>
  <si>
    <t>2025-10-10 18:00:17</t>
  </si>
  <si>
    <t>2025-10-10 18:23:53</t>
  </si>
  <si>
    <t>2025-10-10 19:02:28</t>
  </si>
  <si>
    <t>2025-10-10 19:05:17</t>
  </si>
  <si>
    <t>2025-10-10 19:38:52</t>
  </si>
  <si>
    <t>2025-10-10 19:30:18</t>
  </si>
  <si>
    <t>2025-10-10 19:48:32</t>
  </si>
  <si>
    <t>2025-10-10 20:07:31</t>
  </si>
  <si>
    <t>2025-10-11 10:04:29</t>
  </si>
  <si>
    <t>2025-10-11 13:45:52</t>
  </si>
  <si>
    <t>2025-10-12 23:16:01</t>
  </si>
  <si>
    <t>2025-10-13 05:17:01</t>
  </si>
  <si>
    <t>2025-10-13 09:07:30</t>
  </si>
  <si>
    <t>2025-10-13 09:22:27</t>
  </si>
  <si>
    <t>2025-10-13 10:53:11</t>
  </si>
  <si>
    <t>2025-10-13 12:24:40</t>
  </si>
  <si>
    <t>2025-10-13 12:25:31</t>
  </si>
  <si>
    <t>2025-10-13 12:42:51</t>
  </si>
  <si>
    <t>2025-10-13 12:56:35</t>
  </si>
  <si>
    <t>2025-10-13 13:11:37</t>
  </si>
  <si>
    <t>2025-10-13 13:25:26</t>
  </si>
  <si>
    <t>2025-10-13 13:28:12</t>
  </si>
  <si>
    <t>2025-10-13 13:44:40</t>
  </si>
  <si>
    <t>2025-10-13 13:51:04</t>
  </si>
  <si>
    <t>2025-10-13 13:53:36</t>
  </si>
  <si>
    <t>2025-10-13 14:00:09</t>
  </si>
  <si>
    <t>2025-10-13 14:12:57</t>
  </si>
  <si>
    <t>2025-10-13 14:23:16</t>
  </si>
  <si>
    <t>2025-10-13 14:27:04</t>
  </si>
  <si>
    <t>2025-10-13 14:27:41</t>
  </si>
  <si>
    <t>2025-10-13 14:33:43</t>
  </si>
  <si>
    <t>2025-10-13 14:44:31</t>
  </si>
  <si>
    <t>2025-10-13 15:31:34</t>
  </si>
  <si>
    <t>2025-10-13 15:49:49</t>
  </si>
  <si>
    <t>2025-10-13 16:02:51</t>
  </si>
  <si>
    <t>2025-10-13 16:12:31</t>
  </si>
  <si>
    <t>2025-10-13 16:22:00</t>
  </si>
  <si>
    <t>2025-10-13 16:48:09</t>
  </si>
  <si>
    <t>2025-10-13 17:11:56</t>
  </si>
  <si>
    <t>2025-10-13 17:18:39</t>
  </si>
  <si>
    <t>2025-10-13 17:19:16</t>
  </si>
  <si>
    <t>2025-10-13 17:31:29</t>
  </si>
  <si>
    <t>2025-10-13 17:45:55</t>
  </si>
  <si>
    <t>2025-10-13 17:50:50</t>
  </si>
  <si>
    <t>2025-10-13 18:02:08</t>
  </si>
  <si>
    <t>2025-10-13 18:15:51</t>
  </si>
  <si>
    <t>2025-10-13 18:21:49</t>
  </si>
  <si>
    <t>2025-10-13 18:24:11</t>
  </si>
  <si>
    <t>2025-10-13 18:36:17</t>
  </si>
  <si>
    <t>2025-10-13 18:52:48</t>
  </si>
  <si>
    <t>2025-10-13 18:55:35</t>
  </si>
  <si>
    <t>2025-10-13 18:58:03</t>
  </si>
  <si>
    <t>2025-10-13 18:58:56</t>
  </si>
  <si>
    <t>2025-10-13 19:11:41</t>
  </si>
  <si>
    <t>2025-10-13 20:05:01</t>
  </si>
  <si>
    <t>2025-10-13 20:47:22</t>
  </si>
  <si>
    <t>2025-10-13 20:54:11</t>
  </si>
  <si>
    <t>2025-10-13 21:35:27</t>
  </si>
  <si>
    <t>2025-10-14 12:05:31</t>
  </si>
  <si>
    <t>2025-10-14 13:12:37</t>
  </si>
  <si>
    <t>2025-10-14 13:26:15</t>
  </si>
  <si>
    <t>2025-10-14 13:27:24</t>
  </si>
  <si>
    <t>2025-10-14 13:29:02</t>
  </si>
  <si>
    <t>2025-10-14 13:33:11</t>
  </si>
  <si>
    <t>2025-10-14 13:45:54</t>
  </si>
  <si>
    <t>2025-10-14 14:11:20</t>
  </si>
  <si>
    <t>2025-10-14 14:13:50</t>
  </si>
  <si>
    <t>2025-10-14 17:05:08</t>
  </si>
  <si>
    <t>2025-10-14 16:58:11</t>
  </si>
  <si>
    <t>2025-10-14 17:49:26</t>
  </si>
  <si>
    <t>2025-10-14 20:01:27</t>
  </si>
  <si>
    <t>2025-10-14 20:19:18</t>
  </si>
  <si>
    <t>2025-10-14 21:45:28</t>
  </si>
  <si>
    <t>2025-10-14 23:30:46</t>
  </si>
  <si>
    <t>2025-10-14 23:46:46</t>
  </si>
  <si>
    <t>2025-10-15 02:05:55</t>
  </si>
  <si>
    <t>2025-10-15 02:35:15</t>
  </si>
  <si>
    <t>2025-10-15 05:29:00</t>
  </si>
  <si>
    <t>2025-10-15 12:20:56</t>
  </si>
  <si>
    <t>2025-10-15 13:53:07</t>
  </si>
  <si>
    <t>2025-10-15 14:06:09</t>
  </si>
  <si>
    <t>2025-10-15 14:14:45</t>
  </si>
  <si>
    <t>2025-10-15 16:33:40</t>
  </si>
  <si>
    <t>2025-10-15 20:45:55</t>
  </si>
  <si>
    <t>2025-10-16 01:36:21</t>
  </si>
  <si>
    <t>2025-10-16 13:00:31</t>
  </si>
  <si>
    <t>2025-10-16 17:38:42</t>
  </si>
  <si>
    <t>2025-10-16 18:08:26</t>
  </si>
  <si>
    <t>2025-10-16 19:28:22</t>
  </si>
  <si>
    <t>2025-10-16 19:43:08</t>
  </si>
  <si>
    <t>2025-10-17 00:30:44</t>
  </si>
  <si>
    <t>2025-10-17 00:11:45</t>
  </si>
  <si>
    <t>2025-10-17 12:03:23</t>
  </si>
  <si>
    <t>2025-10-17 12:09:05</t>
  </si>
  <si>
    <t>2025-10-17 12:16:37</t>
  </si>
  <si>
    <t>2025-10-17 17:40:23</t>
  </si>
  <si>
    <t>2025-10-18 01:02:33</t>
  </si>
  <si>
    <t>2025-10-18 12:15:14</t>
  </si>
  <si>
    <t>2025-10-19 19:46:13</t>
  </si>
  <si>
    <t>2025-10-19 22:46:00</t>
  </si>
  <si>
    <t>2025-10-20 12:41:50</t>
  </si>
  <si>
    <t>2025-10-20 12:44:55</t>
  </si>
  <si>
    <t>2025-10-20 12:48:48</t>
  </si>
  <si>
    <t>2025-10-20 12:57:32</t>
  </si>
  <si>
    <t>2025-10-20 13:01:13</t>
  </si>
  <si>
    <t>2025-10-20 13:11:39</t>
  </si>
  <si>
    <t>2025-10-20 13:45:40</t>
  </si>
  <si>
    <t>2025-10-20 13:39:14</t>
  </si>
  <si>
    <t>2025-10-20 13:50:45</t>
  </si>
  <si>
    <t>2025-10-20 14:22:46</t>
  </si>
  <si>
    <t>2025-10-20 14:28:08</t>
  </si>
  <si>
    <t>2025-10-20 14:54:27</t>
  </si>
  <si>
    <t>2025-10-20 17:51:25</t>
  </si>
  <si>
    <t>2025-10-20 18:49:01</t>
  </si>
  <si>
    <t>2025-10-21 01:12:59</t>
  </si>
  <si>
    <t>2025-10-21 01:24:34</t>
  </si>
  <si>
    <t>2025-10-21 11:13:44</t>
  </si>
  <si>
    <t>2025-10-24 17:45:12</t>
  </si>
  <si>
    <t>2025-10-21 12:33:24</t>
  </si>
  <si>
    <t>2025-10-21 13:45:50</t>
  </si>
  <si>
    <t>2025-10-21 14:21:16</t>
  </si>
  <si>
    <t>2025-10-21 14:32:14</t>
  </si>
  <si>
    <t>2025-10-21 14:41:35</t>
  </si>
  <si>
    <t>2025-10-21 15:07:35</t>
  </si>
  <si>
    <t>2025-10-21 15:57:04</t>
  </si>
  <si>
    <t>2025-10-21 15:59:10</t>
  </si>
  <si>
    <t>2025-10-21 16:02:20</t>
  </si>
  <si>
    <t>2025-10-21 17:55:31</t>
  </si>
  <si>
    <t>2025-10-21 18:42:08</t>
  </si>
  <si>
    <t>2025-10-22 01:47:50</t>
  </si>
  <si>
    <t>2025-10-22 12:23:09</t>
  </si>
  <si>
    <t>2025-10-22 14:18:41</t>
  </si>
  <si>
    <t>2025-10-22 21:22:23</t>
  </si>
  <si>
    <t>2025-10-23 19:21:20</t>
  </si>
  <si>
    <t>2025-10-24 01:12:13</t>
  </si>
  <si>
    <t>2025-10-24 11:31:33</t>
  </si>
  <si>
    <t>a29b8e89f39ae82512f5b69a0a872b228c76bb11bbcf2dba745e9f9eb7244ed8</t>
  </si>
  <si>
    <t>1131b1a293bdbb1e4d52b48efb498bf787ea921ad584a131f0a11137ff7cce67</t>
  </si>
  <si>
    <t>cb20b14121b10583b218d6868ed4e334859b950554a2405923b1688cfb8453c1</t>
  </si>
  <si>
    <t>918bd5c87a57617bc687b5e511357b5e66d0edd9e548035eeaca5c2118099ca5</t>
  </si>
  <si>
    <t>1a470dda9587266180b0880df40089b4db050f59c6d9454151f6caf1ba47b7eb</t>
  </si>
  <si>
    <t>cee1bc14d069c1ea94ad2020c8665502e8a350fdec70c77422dda15396adce27</t>
  </si>
  <si>
    <t>35d9d8ab551a0933f53e0e12d85f1d9201b149d496bdd71b62b63b2bae05ee79</t>
  </si>
  <si>
    <t>2b4f15ca78dfc6e8995793c8d442088feaddd1eb0cfee68543145f2d2b92cb97</t>
  </si>
  <si>
    <t>16942a5a8dfd936e3299931baa62d3040a6cee0fc34439b255f5b86d4bf52975</t>
  </si>
  <si>
    <t>e4a9cbb03afea85547b404186537676bc1bb0b9a47d154035ae442f99396b9bf</t>
  </si>
  <si>
    <t>8e561b6bc7a5589f536d1e5c1dc2999bd80051aca9cd7c3b09bb4a1dbc296c9e</t>
  </si>
  <si>
    <t>91b04e2f03901aa014b33ea552ec8bf6ee6b0808fda6a3288a371f19d0d84b7e</t>
  </si>
  <si>
    <t>08f33529d8b6a5ead9178ba27dfc417c322d16c770a3ede285fcbaef75adb6b6</t>
  </si>
  <si>
    <t>d7308ffba0421d4409166e4ed20d38cea3f4be5edcb1b3f7d490734d33482e0f</t>
  </si>
  <si>
    <t>8e4125e2e51631542dfcc43024bf9e265bcbc1e31e0db48966aa84e2b97005c1</t>
  </si>
  <si>
    <t>d08e895b75d2cd8f334cdb6d0d650d6636f857b5b529e889ecd4eab1c9571e58</t>
  </si>
  <si>
    <t>f4f47c0716869bd365a15e764900dc08191337655523b1f374856cb049345317</t>
  </si>
  <si>
    <t>78f43afb3c8546f032d400788823ed58e99fe1d8b0d3e4e6df89b8c3f3e671e9</t>
  </si>
  <si>
    <t>5e5d52d019cbce594110b1037cc7dfd497e0f8d1720f6b82e65d7e0918bc00c9</t>
  </si>
  <si>
    <t>b015d0a67757be8b7a6e351d19c0ad7978e1a217b002f8c2f5f896b72f7f9ca3</t>
  </si>
  <si>
    <t>2762d74ea6c9c8f91fe3448a49818e8b1c433708a494ea59554a1bcdc616c63e</t>
  </si>
  <si>
    <t>aab91086f5ffb5b194bdcd7ee7beeae6c8113d8d1ee745fa9324f7f4630d803f</t>
  </si>
  <si>
    <t>79b3f563f7f3570c1d8e10f2662e93454e9340b11fd67aacb12e33b3b7b24a22</t>
  </si>
  <si>
    <t>4c735ab3dd8d0a2042e23c92062f501a479a23e7f2411e994f5a24f567919a85</t>
  </si>
  <si>
    <t>3f4b9d23a26562beebe27d036b7732638a4cd6e54f5ac66c2a61644a0730376e</t>
  </si>
  <si>
    <t>41352ac545b72f90117ce35f3214a3791b3075e817a252b96e49ff0085ea62d7</t>
  </si>
  <si>
    <t>3a1ea118a262b01f01cabd14ab226500c2f5ce2daf2b7e9e13b1c6f4e54ed4ec</t>
  </si>
  <si>
    <t>ccc2da94ff791168d84ae284338fc4d03591986d6adb0bceea3d9016e42e2b23</t>
  </si>
  <si>
    <t>a7db91da317e5e83b99cb62ff53a7d4be6f5a1e5c363c110f8f26365e99023d4</t>
  </si>
  <si>
    <t>ce7a4e11df740638ad5083c560044927a3ea0134e0618c3e2618a047e2253936</t>
  </si>
  <si>
    <t>2130f968d4ee2af98fa7857387b1bc90352b24f027e4596b25cc1bb8b9a22e24</t>
  </si>
  <si>
    <t>9b15d95e0432e1306a5adfd30022d683514a1e673689c194321299d8d95cea6f</t>
  </si>
  <si>
    <t>7b290015f56cdecea056d9845fd3f6d3f6a8d431d0bafca940a7595c894d842a</t>
  </si>
  <si>
    <t>c6e7759a6970d195f7bc108ab9af70bc412c8b5b16efde4650449c3e46dda76a</t>
  </si>
  <si>
    <t>b646bd4a798c76ae0d515cc4e7a6213f7a9ebe0e25320871f0342ccbf85680fb</t>
  </si>
  <si>
    <t>af7098de82bfdc3ad1aa525f273b3e2fc82b922d02c17d3850e6417efc12eefd</t>
  </si>
  <si>
    <t>37bda023968b6199cab858fe0317124478b5769fdd1828d5015a990f009b91cd</t>
  </si>
  <si>
    <t>12fb03ac1a37ec97a745f7417c77b33457aa130b3610aa4ecd9090c401bf9f32</t>
  </si>
  <si>
    <t>46983a855b9f8f3dee330e23ad51b410a5fa3bde415a34cc11abaebc21d28374</t>
  </si>
  <si>
    <t>a1e615cefebb4446c378bb25e475fd84c87291aefed782d0b3b3001668480f7b</t>
  </si>
  <si>
    <t>556ee44b2251bdfa02acc6a7a0c09b367b714749db393734d2570769feca79bc</t>
  </si>
  <si>
    <t>a6b730e2ffd5d3b0a55b9333ddf2504c7f198f531816909721dada0577598347</t>
  </si>
  <si>
    <t>655d1639be23b86417518e4ec6d54fade36dcfe253a68d9fbb8d90625a272b30</t>
  </si>
  <si>
    <t>de00fbf3385e9d08f1f64ef04f6dce82e37c706be3744f68fa2c4d6edafe2a9a</t>
  </si>
  <si>
    <t>883485abfa4780548ec9b8f8db3dba6ada989af986805ecb9f2846141e8520bd</t>
  </si>
  <si>
    <t>7a0fc5e1a1458c0e80529b43933afa8f4c7db1080c3e7ac4855e1e0855346124</t>
  </si>
  <si>
    <t>b5d5b94d193f6a2b9dc2c3d170463236bb790b87a2cf3d96693117cfd9083cb4</t>
  </si>
  <si>
    <t>9eb800d094ee03fa22442ce0f10992078a7609267038a23db9eabc2d4a4abf2f</t>
  </si>
  <si>
    <t>6869f63d66e3eaee6ca2cf723b9c416f91e7a6da3f0b8b42b73bb1c6bfa5638e</t>
  </si>
  <si>
    <t>d277fb78a702570dfa292f4d168d999eff6bff6b190ca467a8313eff59031e12</t>
  </si>
  <si>
    <t>6528292bcf12cedb37a457ce0fa593ed661183576e03d001dede1d7f9918299d</t>
  </si>
  <si>
    <t>5a4cff2adf764500f21971fb214027f94e4525b1f673f0129a4e0f85cfeebae1</t>
  </si>
  <si>
    <t>3948a61da1295cfc7728aab3bfc3cc5e2e2c2ea09d91397fead39567f40dddc3</t>
  </si>
  <si>
    <t>5c10854d28583c4e7c5d2e0dcd064f1ab174b54ebf4b4878181530b0fecca46d</t>
  </si>
  <si>
    <t>e11d0ec06427b50df3b285e7ec586034a42b624edcae58460279d55e2be59ad8</t>
  </si>
  <si>
    <t>41af36d0b44610be6682a4bd4cc1503c1606852127e44fa7a36b348a2ce4cc78</t>
  </si>
  <si>
    <t>ee2f4413b03a686f238736d06907389bf7762bcfd9354b806c7e467abafd4e93</t>
  </si>
  <si>
    <t>c41d393ee882bc22621b247b91392e4f16c70ab510f0ee705b06ec1fa33e86de</t>
  </si>
  <si>
    <t>835fe29b1bba032b511715a2481dbcb43650b4f723d8f55c9d0fef8ec8d6e32f</t>
  </si>
  <si>
    <t>4d954cec9b14eecce1d6c9e478efef5c7932ecf60516f22a2fbeaaf694ea8ec6</t>
  </si>
  <si>
    <t>a0bf2d4ae720fa42938fab605394b51449f2eec478b6e656e2197bda199892ee</t>
  </si>
  <si>
    <t>e64306a242e51a9fa5021c891ecb7b27d46018a7d60fe7fe3cb10eadf3cf2f7d</t>
  </si>
  <si>
    <t>4282a6c2e11e0f1334cbecc26f9aec221dffc5b6d4aab643d8e9879fddf1b4ab</t>
  </si>
  <si>
    <t>618f2cae8bfabe787d2926d957f69a0fefb3b07b1b1636b76ed56f54895993d5</t>
  </si>
  <si>
    <t>d16bb4844d6b26ceb54ee5f8362329dc3519d5bedc50966636a7bbe18a0e3ef0</t>
  </si>
  <si>
    <t>3ce104a80061dd2703e78d859faf46ac99f1ee67e5c4cfed704793783a5dd6cc</t>
  </si>
  <si>
    <t>e5388b112d6cb455d4c52041129e73bb97676fde1b8e7adf70b294c3348f12af</t>
  </si>
  <si>
    <t>35ec17a6efafff6c364a236c1ecf4d5d54047e14967c590ddde6aa2d83324a38</t>
  </si>
  <si>
    <t>69cb2cebc20e6ec873675b9d53422a7f2cae08ed94e7fdf9a685a9234a24a6f6</t>
  </si>
  <si>
    <t>79e8cbbfc6b3bc0dbf66db64e74cce446160e4ce83034d6cc7c5d5fba851e479</t>
  </si>
  <si>
    <t>5dc4f121bfd67c82924fbac4820d7bb5416fccda77812b0061263d7c7b5145e7</t>
  </si>
  <si>
    <t>7a80b1885b0607bc3fa7fb8a131ac3db06867f5b477efb16764f02203e671cbc</t>
  </si>
  <si>
    <t>ce5bdc44c736427087ba50147c52df7fcd27c2c4425316555f4fb6c7f5a1ec46</t>
  </si>
  <si>
    <t>9174a3d99800ea00a453e1b0c3a244117637521fcaf19c1f9858070dc3ae2e98</t>
  </si>
  <si>
    <t>32f143b19c1654b3e10aa1f262a4099a0dab12754a889c9b5b246626259d3b06</t>
  </si>
  <si>
    <t>311c733e197c8b92ecf8bea89680c3caaf793a0a02c1619c5dc91fd5af6a8779</t>
  </si>
  <si>
    <t>e36f536addd51954f7d04ba07465d08b3311e009a28f611f75b879f7a76d77e3</t>
  </si>
  <si>
    <t>fb80d6488b0860513e7418a8c2e5a3e10920011c2b87fbab773b65a783dffb98</t>
  </si>
  <si>
    <t>ab4985181cfe063e6b9c5351926485b0cacdf7522579d4b50aa4c6e51db7156d</t>
  </si>
  <si>
    <t>5feb4227ff81d423d1c91905e1635fd8b0b8e25171920155290009eae3e88f47</t>
  </si>
  <si>
    <t>8910c713d6ac5d5fb97f19dd8e38f72995d39d17c700d25556d38110abf6f9b7</t>
  </si>
  <si>
    <t>7a2fee40102329a3d2932b1caa4f63eb0aca577ae241cd4389817d5c68ba15cc</t>
  </si>
  <si>
    <t>Uruguay</t>
  </si>
  <si>
    <t>Talk to the colleague about his/her behavior</t>
  </si>
  <si>
    <t>Talk to the colleague about his/her behavior, Report immediately to direct supervisor</t>
  </si>
  <si>
    <t>Not applicable</t>
  </si>
  <si>
    <t>Report immediately to direct supervisor, Report immediately to internal investigation body</t>
  </si>
  <si>
    <t>Report immediately to direct supervisor, Talk to the colleague about his/her behavior</t>
  </si>
  <si>
    <t>Talk to the colleague about his/her behavior, Report immediately to internal investigation body</t>
  </si>
  <si>
    <t xml:space="preserve">Report immediately to external investigation body </t>
  </si>
  <si>
    <t>Talk to the colleague about his/her behavior, Report immediately to direct supervisor, Report immediately to internal investigation body</t>
  </si>
  <si>
    <t xml:space="preserve">Report immediately to direct supervisor, Report immediately to external investigation body </t>
  </si>
  <si>
    <t>Report immediately to internal investigation body, Report immediately to direct supervisor</t>
  </si>
  <si>
    <t>Do nothing, Report immediately to internal investigation body</t>
  </si>
  <si>
    <t xml:space="preserve">Report immediately to direct supervisor, Report immediately to internal investigation body, Report immediately to external investigation body </t>
  </si>
  <si>
    <t>Report immediately to direct supervisor, Talk to the colleague about his/her behavior, Report immediately to internal investigation body</t>
  </si>
  <si>
    <t xml:space="preserve">Talk to the colleague about his/her behavior, Report immediately to internal investigation body, Report immediately to external investigation body </t>
  </si>
  <si>
    <t>Column1</t>
  </si>
  <si>
    <t>Report immediately to external investigation body , Report immediately to direct supervisor, Report immediately to internal investigation body, Talk to the colleague about his/her behavior</t>
  </si>
  <si>
    <t xml:space="preserve">Do nothing, Report immediately to external investigation body </t>
  </si>
  <si>
    <t>Talk to the colleague about his/her behavior, Do nothing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</si>
</sst>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>
    <font>
      <sz val="11"/>
      <color theme="1"/>
      <name val="Calibri"/>
      <family val="2"/>
      <scheme val="minor"/>
    </font>
    <font>
      <sz val="10"/>
      <color theme="1"/>
      <name val="EYInterstate Light"/>
    </font>
    <font>
      <sz val="10"/>
      <color theme="0"/>
      <name val="EYInterstate Light"/>
    </font>
    <font>
      <b/>
      <sz val="10"/>
      <color theme="0"/>
      <name val="EYInterstate Light"/>
    </font>
    <font>
      <b/>
      <sz val="11"/>
      <color rgb="FFFF0000"/>
      <name val="EYInterstate Light"/>
    </font>
    <font>
      <b/>
      <sz val="15"/>
      <color theme="1"/>
      <name val="EYInterstate Light"/>
    </font>
    <font>
      <b/>
      <sz val="18"/>
      <color theme="1"/>
      <name val="EYInterstate Light"/>
    </font>
    <font>
      <b/>
      <sz val="10"/>
      <color theme="1"/>
      <name val="EYInterstate Light"/>
    </font>
    <font>
      <b/>
      <sz val="10"/>
      <color theme="2"/>
      <name val="EYInterstate Light"/>
    </font>
    <font>
      <sz val="10"/>
      <name val="EYInterstate Light"/>
    </font>
    <font>
      <b/>
      <sz val="10"/>
      <name val="EYInterstate Light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99999"/>
        <bgColor indexed="64"/>
      </patternFill>
    </fill>
    <fill>
      <patternFill patternType="solid">
        <fgColor rgb="FFFFE6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0F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</cellStyleXfs>
  <cellXfs count="111">
    <xf numFmtId="0" fontId="0" fillId="0" borderId="0" xfId="0"/>
    <xf numFmtId="0" fontId="1" fillId="2" borderId="0" xfId="0" applyFont="1" applyFill="1"/>
    <xf numFmtId="49" fontId="4" fillId="0" borderId="0" xfId="0" quotePrefix="1" applyNumberFormat="1" applyFont="1"/>
    <xf numFmtId="0" fontId="1" fillId="0" borderId="2" xfId="0" applyFont="1" applyBorder="1"/>
    <xf numFmtId="49" fontId="2" fillId="4" borderId="5" xfId="0" applyNumberFormat="1" applyFont="1" applyFill="1" applyBorder="1" applyAlignment="1">
      <alignment vertical="top" wrapText="1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1" fillId="0" borderId="0" xfId="0" applyFont="1"/>
    <xf numFmtId="0" fontId="7" fillId="5" borderId="2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2" fillId="4" borderId="2" xfId="0" applyFont="1" applyFill="1" applyBorder="1"/>
    <xf numFmtId="0" fontId="1" fillId="0" borderId="2" xfId="0" applyFont="1" applyBorder="1" applyAlignment="1">
      <alignment horizontal="left"/>
    </xf>
    <xf numFmtId="10" fontId="1" fillId="0" borderId="2" xfId="0" applyNumberFormat="1" applyFont="1" applyBorder="1"/>
    <xf numFmtId="0" fontId="2" fillId="4" borderId="2" xfId="0" applyFont="1" applyFill="1" applyBorder="1" applyAlignment="1">
      <alignment horizontal="left"/>
    </xf>
    <xf numFmtId="10" fontId="2" fillId="4" borderId="2" xfId="0" applyNumberFormat="1" applyFont="1" applyFill="1" applyBorder="1"/>
    <xf numFmtId="0" fontId="1" fillId="0" borderId="0" xfId="0" applyFont="1" applyAlignment="1">
      <alignment horizontal="left"/>
    </xf>
    <xf numFmtId="0" fontId="3" fillId="4" borderId="2" xfId="0" applyFont="1" applyFill="1" applyBorder="1"/>
    <xf numFmtId="0" fontId="3" fillId="4" borderId="2" xfId="0" applyFont="1" applyFill="1" applyBorder="1" applyAlignment="1">
      <alignment horizontal="left"/>
    </xf>
    <xf numFmtId="0" fontId="0" fillId="0" borderId="2" xfId="0" applyBorder="1" applyAlignment="1">
      <alignment wrapText="1"/>
    </xf>
    <xf numFmtId="2" fontId="1" fillId="0" borderId="2" xfId="0" applyNumberFormat="1" applyFont="1" applyBorder="1"/>
    <xf numFmtId="0" fontId="8" fillId="6" borderId="2" xfId="0" applyFont="1" applyFill="1" applyBorder="1" applyAlignment="1">
      <alignment wrapText="1"/>
    </xf>
    <xf numFmtId="0" fontId="0" fillId="3" borderId="2" xfId="0" applyFill="1" applyBorder="1" applyAlignment="1">
      <alignment vertical="center" wrapText="1"/>
    </xf>
    <xf numFmtId="2" fontId="1" fillId="3" borderId="2" xfId="0" applyNumberFormat="1" applyFont="1" applyFill="1" applyBorder="1"/>
    <xf numFmtId="0" fontId="0" fillId="3" borderId="2" xfId="0" applyFill="1" applyBorder="1" applyAlignment="1">
      <alignment wrapText="1"/>
    </xf>
    <xf numFmtId="0" fontId="2" fillId="2" borderId="0" xfId="0" applyFont="1" applyFill="1"/>
    <xf numFmtId="10" fontId="1" fillId="2" borderId="2" xfId="0" applyNumberFormat="1" applyFont="1" applyFill="1" applyBorder="1"/>
    <xf numFmtId="0" fontId="2" fillId="2" borderId="0" xfId="0" applyFont="1" applyFill="1" applyAlignment="1">
      <alignment horizontal="left"/>
    </xf>
    <xf numFmtId="10" fontId="2" fillId="2" borderId="0" xfId="0" applyNumberFormat="1" applyFont="1" applyFill="1"/>
    <xf numFmtId="10" fontId="1" fillId="0" borderId="0" xfId="0" applyNumberFormat="1" applyFont="1"/>
    <xf numFmtId="0" fontId="0" fillId="2" borderId="0" xfId="0" applyFill="1"/>
    <xf numFmtId="0" fontId="10" fillId="5" borderId="2" xfId="0" applyFont="1" applyFill="1" applyBorder="1" applyAlignment="1">
      <alignment vertical="top" wrapText="1"/>
    </xf>
    <xf numFmtId="0" fontId="9" fillId="5" borderId="2" xfId="0" applyFont="1" applyFill="1" applyBorder="1" applyAlignment="1">
      <alignment vertical="top" wrapText="1"/>
    </xf>
    <xf numFmtId="0" fontId="11" fillId="0" borderId="0" xfId="0" applyFont="1"/>
    <xf numFmtId="0" fontId="7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49" fontId="2" fillId="4" borderId="4" xfId="0" applyNumberFormat="1" applyFont="1" applyFill="1" applyBorder="1" applyAlignment="1">
      <alignment vertical="top" wrapText="1"/>
    </xf>
    <xf numFmtId="0" fontId="2" fillId="0" borderId="0" xfId="0" applyFont="1" applyAlignment="1">
      <alignment horizontal="left"/>
    </xf>
    <xf numFmtId="10" fontId="2" fillId="0" borderId="0" xfId="0" applyNumberFormat="1" applyFont="1"/>
    <xf numFmtId="2" fontId="8" fillId="6" borderId="2" xfId="0" applyNumberFormat="1" applyFont="1" applyFill="1" applyBorder="1"/>
    <xf numFmtId="0" fontId="9" fillId="7" borderId="2" xfId="0" applyFont="1" applyFill="1" applyBorder="1"/>
    <xf numFmtId="0" fontId="0" fillId="0" borderId="9" xfId="0" applyBorder="1"/>
    <xf numFmtId="0" fontId="1" fillId="0" borderId="3" xfId="0" applyFont="1" applyBorder="1" applyAlignment="1">
      <alignment horizontal="left"/>
    </xf>
    <xf numFmtId="0" fontId="1" fillId="0" borderId="3" xfId="0" applyFont="1" applyBorder="1" applyAlignment="1">
      <alignment horizontal="left" wrapText="1"/>
    </xf>
    <xf numFmtId="0" fontId="1" fillId="0" borderId="6" xfId="0" applyFont="1" applyBorder="1" applyAlignment="1">
      <alignment horizontal="left"/>
    </xf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0" fillId="0" borderId="7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10" xfId="0" applyBorder="1" applyAlignment="1">
      <alignment horizontal="left"/>
    </xf>
    <xf numFmtId="0" fontId="12" fillId="0" borderId="0" xfId="0" applyFont="1"/>
    <xf numFmtId="0" fontId="2" fillId="4" borderId="2" xfId="0" applyFont="1" applyFill="1" applyBorder="1" applyAlignment="1">
      <alignment wrapText="1"/>
    </xf>
    <xf numFmtId="0" fontId="1" fillId="2" borderId="2" xfId="0" applyFont="1" applyFill="1" applyBorder="1"/>
    <xf numFmtId="10" fontId="3" fillId="4" borderId="2" xfId="0" applyNumberFormat="1" applyFont="1" applyFill="1" applyBorder="1"/>
    <xf numFmtId="0" fontId="3" fillId="4" borderId="2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right"/>
    </xf>
    <xf numFmtId="0" fontId="3" fillId="4" borderId="2" xfId="0" applyFont="1" applyFill="1" applyBorder="1" applyAlignment="1">
      <alignment horizontal="right"/>
    </xf>
    <xf numFmtId="0" fontId="2" fillId="4" borderId="2" xfId="0" applyFont="1" applyFill="1" applyBorder="1" applyAlignment="1">
      <alignment horizontal="center" wrapText="1"/>
    </xf>
    <xf numFmtId="0" fontId="8" fillId="6" borderId="2" xfId="0" applyFont="1" applyFill="1" applyBorder="1" applyAlignment="1">
      <alignment horizontal="center" wrapText="1"/>
    </xf>
    <xf numFmtId="0" fontId="8" fillId="6" borderId="2" xfId="0" applyFont="1" applyFill="1" applyBorder="1" applyAlignment="1">
      <alignment horizontal="center"/>
    </xf>
    <xf numFmtId="2" fontId="1" fillId="0" borderId="0" xfId="0" applyNumberFormat="1" applyFont="1"/>
    <xf numFmtId="0" fontId="3" fillId="0" borderId="5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1" fillId="0" borderId="5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3" fillId="0" borderId="5" xfId="0" applyFont="1" applyBorder="1" applyAlignment="1">
      <alignment horizontal="left"/>
    </xf>
    <xf numFmtId="0" fontId="3" fillId="0" borderId="0" xfId="0" applyFont="1" applyAlignment="1">
      <alignment horizontal="left"/>
    </xf>
    <xf numFmtId="14" fontId="1" fillId="0" borderId="0" xfId="0" applyNumberFormat="1" applyFont="1"/>
    <xf numFmtId="0" fontId="1" fillId="0" borderId="2" xfId="0" pivotButton="1" applyFont="1" applyBorder="1"/>
    <xf numFmtId="0" fontId="1" fillId="2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2" fontId="0" fillId="0" borderId="0" xfId="0" applyNumberFormat="1"/>
    <xf numFmtId="0" fontId="1" fillId="0" borderId="0" xfId="0" applyFont="1" applyAlignment="1">
      <alignment horizontal="center"/>
    </xf>
    <xf numFmtId="17" fontId="1" fillId="0" borderId="0" xfId="0" quotePrefix="1" applyNumberFormat="1" applyFont="1" applyAlignment="1">
      <alignment horizontal="center"/>
    </xf>
    <xf numFmtId="10" fontId="3" fillId="0" borderId="0" xfId="0" applyNumberFormat="1" applyFont="1"/>
    <xf numFmtId="2" fontId="1" fillId="0" borderId="0" xfId="0" applyNumberFormat="1" applyFont="1" applyAlignment="1">
      <alignment horizontal="right"/>
    </xf>
    <xf numFmtId="0" fontId="2" fillId="4" borderId="5" xfId="0" applyFont="1" applyFill="1" applyBorder="1" applyAlignment="1">
      <alignment wrapTex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wrapText="1" indent="1"/>
    </xf>
    <xf numFmtId="164" fontId="0" fillId="0" borderId="0" xfId="1" applyNumberFormat="1" applyFont="1"/>
    <xf numFmtId="0" fontId="3" fillId="0" borderId="0" xfId="0" applyFont="1" applyAlignment="1">
      <alignment horizontal="right"/>
    </xf>
    <xf numFmtId="17" fontId="0" fillId="0" borderId="0" xfId="0" quotePrefix="1" applyNumberFormat="1"/>
    <xf numFmtId="0" fontId="0" fillId="0" borderId="0" xfId="0" applyAlignment="1">
      <alignment wrapText="1"/>
    </xf>
    <xf numFmtId="9" fontId="0" fillId="0" borderId="0" xfId="1" applyFont="1"/>
    <xf numFmtId="14" fontId="1" fillId="0" borderId="2" xfId="0" applyNumberFormat="1" applyFont="1" applyBorder="1" applyAlignment="1">
      <alignment vertical="center"/>
    </xf>
    <xf numFmtId="0" fontId="1" fillId="0" borderId="2" xfId="0" applyFont="1" applyBorder="1" applyProtection="1">
      <protection locked="0"/>
    </xf>
    <xf numFmtId="0" fontId="10" fillId="0" borderId="0" xfId="0" applyFont="1" applyAlignment="1">
      <alignment horizontal="center" wrapText="1"/>
    </xf>
    <xf numFmtId="9" fontId="1" fillId="0" borderId="0" xfId="1" applyFont="1" applyAlignment="1">
      <alignment horizontal="right"/>
    </xf>
    <xf numFmtId="0" fontId="10" fillId="0" borderId="0" xfId="0" quotePrefix="1" applyFont="1" applyAlignment="1">
      <alignment horizontal="center" wrapText="1"/>
    </xf>
    <xf numFmtId="0" fontId="2" fillId="4" borderId="0" xfId="0" applyFont="1" applyFill="1"/>
    <xf numFmtId="14" fontId="1" fillId="0" borderId="2" xfId="0" applyNumberFormat="1" applyFont="1" applyBorder="1" applyAlignment="1" applyProtection="1">
      <alignment vertical="center"/>
    </xf>
    <xf numFmtId="3" fontId="1" fillId="0" borderId="2" xfId="0" applyNumberFormat="1" applyFont="1" applyBorder="1"/>
    <xf numFmtId="3" fontId="1" fillId="0" borderId="8" xfId="0" applyNumberFormat="1" applyFont="1" applyBorder="1"/>
    <xf numFmtId="14" fontId="1" fillId="0" borderId="8" xfId="0" applyNumberFormat="1" applyFont="1" applyBorder="1" applyAlignment="1" applyProtection="1">
      <alignment vertical="center"/>
    </xf>
    <xf numFmtId="49" fontId="1" fillId="0" borderId="0" xfId="0" applyNumberFormat="1" applyFont="1"/>
    <xf numFmtId="0" fontId="1" fillId="0" borderId="2" xfId="0" applyNumberFormat="1" applyFont="1" applyBorder="1"/>
    <xf numFmtId="0" fontId="2" fillId="4" borderId="2" xfId="0" applyNumberFormat="1" applyFont="1" applyFill="1" applyBorder="1"/>
    <xf numFmtId="0" fontId="1" fillId="2" borderId="2" xfId="0" applyNumberFormat="1" applyFont="1" applyFill="1" applyBorder="1"/>
    <xf numFmtId="0" fontId="2" fillId="4" borderId="4" xfId="0" applyFont="1" applyFill="1" applyBorder="1"/>
    <xf numFmtId="0" fontId="0" fillId="0" borderId="2" xfId="0" applyFill="1" applyBorder="1" applyAlignment="1">
      <alignment wrapText="1"/>
    </xf>
    <xf numFmtId="2" fontId="1" fillId="0" borderId="2" xfId="0" applyNumberFormat="1" applyFont="1" applyFill="1" applyBorder="1"/>
    <xf numFmtId="0" fontId="1" fillId="0" borderId="2" xfId="0" applyFont="1" applyBorder="1" applyAlignment="1">
      <alignment horizontal="left"/>
    </xf>
    <xf numFmtId="0" fontId="1" fillId="0" borderId="8" xfId="0" applyNumberFormat="1" applyFont="1" applyBorder="1"/>
    <xf numFmtId="0" fontId="1" fillId="0" borderId="11" xfId="0" applyNumberFormat="1" applyFont="1" applyBorder="1"/>
    <xf numFmtId="0" fontId="1" fillId="0" borderId="8" xfId="0" applyFont="1" applyBorder="1"/>
    <xf numFmtId="0" fontId="1" fillId="0" borderId="11" xfId="0" applyFont="1" applyBorder="1"/>
    <xf numFmtId="0" fontId="1" fillId="0" borderId="2" xfId="0" applyFont="1" applyBorder="1" applyAlignment="1">
      <alignment horizontal="left"/>
    </xf>
    <xf numFmtId="0" fontId="9" fillId="7" borderId="2" xfId="0" applyFont="1" applyFill="1" applyBorder="1" applyAlignment="1">
      <alignment horizontal="left"/>
    </xf>
  </cellXfs>
  <cellStyles count="4">
    <cellStyle name="Normal" xfId="0" builtinId="0"/>
    <cellStyle name="Normal 2" xfId="2" xr:uid="{B90DA3F8-63B6-4CB0-BD2B-9FF6F7305B7A}"/>
    <cellStyle name="Normal 4" xfId="3" xr:uid="{F707D86D-607A-42D4-919F-0620E626AC18}"/>
    <cellStyle name="Percent" xfId="1" builtinId="5"/>
  </cellStyles>
  <dxfs count="3272"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border>
        <bottom style="thin">
          <color indexed="64"/>
        </bottom>
      </border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b/>
        <color theme="0"/>
      </font>
      <fill>
        <patternFill patternType="solid">
          <fgColor indexed="64"/>
          <bgColor rgb="FF999999"/>
        </patternFill>
      </fill>
      <alignment horizontal="center" wrapText="1"/>
    </dxf>
    <dxf>
      <numFmt numFmtId="14" formatCode="0.00%"/>
    </dxf>
    <dxf>
      <alignment horizontal="center" readingOrder="0"/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ont>
        <sz val="10"/>
      </font>
    </dxf>
    <dxf>
      <font>
        <name val="EYInterstate Light"/>
        <scheme val="none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ill>
        <patternFill patternType="solid">
          <bgColor rgb="FFC0C0C0"/>
        </patternFill>
      </fill>
    </dxf>
    <dxf>
      <numFmt numFmtId="14" formatCode="0.00%"/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alignment horizontal="center" readingOrder="0"/>
    </dxf>
    <dxf>
      <alignment horizontal="center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numFmt numFmtId="14" formatCode="0.00%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auto="1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ont>
        <sz val="10"/>
      </font>
    </dxf>
    <dxf>
      <font>
        <name val="EYInterstate Light"/>
        <scheme val="none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alignment wrapText="1" readingOrder="0"/>
    </dxf>
    <dxf>
      <alignment wrapText="1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sz val="10"/>
      </font>
    </dxf>
    <dxf>
      <font>
        <name val="EYInterstate Light"/>
        <scheme val="none"/>
      </font>
    </dxf>
    <dxf>
      <border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alignment wrapText="1" readingOrder="0"/>
    </dxf>
    <dxf>
      <alignment wrapText="1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sz val="10"/>
      </font>
    </dxf>
    <dxf>
      <font>
        <name val="EYInterstate Light"/>
        <scheme val="none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alignment wrapText="1" readingOrder="0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color theme="0"/>
      </font>
    </dxf>
    <dxf>
      <fill>
        <patternFill patternType="solid">
          <bgColor rgb="FF808080"/>
        </patternFill>
      </fill>
    </dxf>
    <dxf>
      <numFmt numFmtId="14" formatCode="0.00%"/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ont>
        <sz val="10"/>
      </font>
    </dxf>
    <dxf>
      <font>
        <name val="EYInterstate Light"/>
        <scheme val="none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19" formatCode="m/d/yyyy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EYInterstate Light"/>
        <scheme val="none"/>
      </font>
      <numFmt numFmtId="30" formatCode="@"/>
      <fill>
        <patternFill patternType="solid">
          <fgColor indexed="64"/>
          <bgColor rgb="FF999999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EB6209"/>
      <color rgb="FFD0D0D0"/>
      <color rgb="FF009FE3"/>
      <color rgb="FFA4C7E3"/>
      <color rgb="FF706F6F"/>
      <color rgb="FF0082C3"/>
      <color rgb="FF3366CC"/>
      <color rgb="FF009E92"/>
      <color rgb="FFD9D9D9"/>
      <color rgb="FF7080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graphs.xlsx]Officials_Overview_Demographics!PivotTable1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Sex - Officials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2031051332196802E-2"/>
              <c:y val="-1.996842425057399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</c:pivotFmt>
      <c:pivotFmt>
        <c:idx val="126"/>
        <c:spPr>
          <a:solidFill>
            <a:schemeClr val="accent2"/>
          </a:solidFill>
          <a:ln>
            <a:noFill/>
          </a:ln>
          <a:effectLst/>
        </c:spPr>
      </c:pivotFmt>
      <c:pivotFmt>
        <c:idx val="127"/>
        <c:spPr>
          <a:solidFill>
            <a:schemeClr val="accent3"/>
          </a:solidFill>
          <a:ln>
            <a:noFill/>
          </a:ln>
          <a:effectLst/>
        </c:spPr>
      </c:pivotFmt>
      <c:pivotFmt>
        <c:idx val="128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2"/>
          </a:solidFill>
          <a:ln>
            <a:noFill/>
          </a:ln>
          <a:effectLst/>
        </c:spPr>
      </c:pivotFmt>
      <c:pivotFmt>
        <c:idx val="131"/>
        <c:spPr>
          <a:solidFill>
            <a:schemeClr val="accent3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Officials_Overview_Demographics!$B$37</c:f>
              <c:strCache>
                <c:ptCount val="1"/>
                <c:pt idx="0">
                  <c:v>Counter Sex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99E-4890-8388-495F97566A3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99E-4890-8388-495F97566A3F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D99E-4890-8388-495F97566A3F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D99E-4890-8388-495F97566A3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D99E-4890-8388-495F97566A3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D99E-4890-8388-495F97566A3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D99E-4890-8388-495F97566A3F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Officials_Overview_Demographics!$A$38:$A$41</c:f>
              <c:strCache>
                <c:ptCount val="3"/>
                <c:pt idx="0">
                  <c:v>Man</c:v>
                </c:pt>
                <c:pt idx="1">
                  <c:v>Woman</c:v>
                </c:pt>
                <c:pt idx="2">
                  <c:v>Not applicable</c:v>
                </c:pt>
              </c:strCache>
            </c:strRef>
          </c:cat>
          <c:val>
            <c:numRef>
              <c:f>Officials_Overview_Demographics!$B$38:$B$41</c:f>
              <c:numCache>
                <c:formatCode>General</c:formatCode>
                <c:ptCount val="3"/>
                <c:pt idx="0">
                  <c:v>134</c:v>
                </c:pt>
                <c:pt idx="1">
                  <c:v>183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9E-4890-8388-495F97566A3F}"/>
            </c:ext>
          </c:extLst>
        </c:ser>
        <c:ser>
          <c:idx val="1"/>
          <c:order val="1"/>
          <c:tx>
            <c:strRef>
              <c:f>Officials_Overview_Demographics!$C$37</c:f>
              <c:strCache>
                <c:ptCount val="1"/>
                <c:pt idx="0">
                  <c:v>Percentage Sex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B70-4B33-B339-7B681E80146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B70-4B33-B339-7B681E80146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F-CB70-4B33-B339-7B681E80146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Officials_Overview_Demographics!$A$38:$A$41</c:f>
              <c:strCache>
                <c:ptCount val="3"/>
                <c:pt idx="0">
                  <c:v>Man</c:v>
                </c:pt>
                <c:pt idx="1">
                  <c:v>Woman</c:v>
                </c:pt>
                <c:pt idx="2">
                  <c:v>Not applicable</c:v>
                </c:pt>
              </c:strCache>
            </c:strRef>
          </c:cat>
          <c:val>
            <c:numRef>
              <c:f>Officials_Overview_Demographics!$C$38:$C$41</c:f>
              <c:numCache>
                <c:formatCode>0.00%</c:formatCode>
                <c:ptCount val="3"/>
                <c:pt idx="0">
                  <c:v>0.42006269592476492</c:v>
                </c:pt>
                <c:pt idx="1">
                  <c:v>0.57366771159874608</c:v>
                </c:pt>
                <c:pt idx="2">
                  <c:v>6.269592476489028E-3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9E-4890-8388-495F97566A3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graphs.xlsx]Officials_F1!PivotTable10</c:name>
    <c:fmtId val="1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3475111290656553E-2"/>
              <c:y val="-3.249951522202831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1.9745756208063237E-2"/>
              <c:y val="1.370476500369122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Officials_F1!$B$130</c:f>
              <c:strCache>
                <c:ptCount val="1"/>
                <c:pt idx="0">
                  <c:v>Counter of Question 1g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A96-4186-9B60-6F2DBCA365D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A96-4186-9B60-6F2DBCA365D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A96-4186-9B60-6F2DBCA365D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A96-4186-9B60-6F2DBCA365D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5A96-4186-9B60-6F2DBCA365D5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5A96-4186-9B60-6F2DBCA365D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5A96-4186-9B60-6F2DBCA365D5}"/>
              </c:ext>
            </c:extLst>
          </c:dPt>
          <c:dLbls>
            <c:dLbl>
              <c:idx val="2"/>
              <c:layout>
                <c:manualLayout>
                  <c:x val="-1.9745756208063237E-2"/>
                  <c:y val="1.370476500369122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96-4186-9B60-6F2DBCA365D5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Officials_F1!$A$131:$A$135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Officials_F1!$B$131:$B$135</c:f>
              <c:numCache>
                <c:formatCode>General</c:formatCode>
                <c:ptCount val="4"/>
                <c:pt idx="0">
                  <c:v>96</c:v>
                </c:pt>
                <c:pt idx="1">
                  <c:v>163</c:v>
                </c:pt>
                <c:pt idx="2">
                  <c:v>46</c:v>
                </c:pt>
                <c:pt idx="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A96-4186-9B60-6F2DBCA365D5}"/>
            </c:ext>
          </c:extLst>
        </c:ser>
        <c:ser>
          <c:idx val="1"/>
          <c:order val="1"/>
          <c:tx>
            <c:strRef>
              <c:f>Officials_F1!$C$130</c:f>
              <c:strCache>
                <c:ptCount val="1"/>
                <c:pt idx="0">
                  <c:v>Percentage of Question 1g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67-42C6-A604-18731F4475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67-42C6-A604-18731F4475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67-42C6-A604-18731F4475C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67-42C6-A604-18731F4475C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3967-42C6-A604-18731F4475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Officials_F1!$A$131:$A$135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Officials_F1!$C$131:$C$135</c:f>
              <c:numCache>
                <c:formatCode>0.00%</c:formatCode>
                <c:ptCount val="4"/>
                <c:pt idx="0">
                  <c:v>0.30094043887147337</c:v>
                </c:pt>
                <c:pt idx="1">
                  <c:v>0.5109717868338558</c:v>
                </c:pt>
                <c:pt idx="2">
                  <c:v>0.14420062695924765</c:v>
                </c:pt>
                <c:pt idx="3">
                  <c:v>4.3887147335423198E-2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A96-4186-9B60-6F2DBCA365D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>
                <a:latin typeface="EYInterstate Light"/>
              </a:defRPr>
            </a:pPr>
            <a:r>
              <a:rPr lang="de-DE">
                <a:latin typeface="EYInterstate Light"/>
              </a:rPr>
              <a:t>Leadership &amp; Commitment</a:t>
            </a:r>
          </a:p>
        </c:rich>
      </c:tx>
      <c:layout>
        <c:manualLayout>
          <c:xMode val="edge"/>
          <c:yMode val="edge"/>
          <c:x val="2.5029146021568038E-2"/>
          <c:y val="2.61996594560012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Officials_F1!$B$5</c:f>
              <c:strCache>
                <c:ptCount val="1"/>
                <c:pt idx="0">
                  <c:v>Baseline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Officials_F1!$A$6:$A$12</c:f>
              <c:strCache>
                <c:ptCount val="7"/>
                <c:pt idx="0">
                  <c:v>Integrity as Priority</c:v>
                </c:pt>
                <c:pt idx="1">
                  <c:v>Positive Example - Supervisors</c:v>
                </c:pt>
                <c:pt idx="2">
                  <c:v>Positive Example - Senior Management</c:v>
                </c:pt>
                <c:pt idx="3">
                  <c:v>Clarity of Expected Behaviours</c:v>
                </c:pt>
                <c:pt idx="4">
                  <c:v>Knowledge of Reporting Procedure</c:v>
                </c:pt>
                <c:pt idx="5">
                  <c:v>Encouragement to  Report</c:v>
                </c:pt>
                <c:pt idx="6">
                  <c:v>Action to Promote Integrity</c:v>
                </c:pt>
              </c:strCache>
            </c:strRef>
          </c:cat>
          <c:val>
            <c:numRef>
              <c:f>Officials_F1!$B$6:$B$12</c:f>
              <c:numCache>
                <c:formatCode>0.00</c:formatCode>
                <c:ptCount val="7"/>
                <c:pt idx="0">
                  <c:v>2.1943573667711598</c:v>
                </c:pt>
                <c:pt idx="1">
                  <c:v>2.2695924764890281</c:v>
                </c:pt>
                <c:pt idx="2">
                  <c:v>2.0532915360501569</c:v>
                </c:pt>
                <c:pt idx="3">
                  <c:v>2.5047021943573666</c:v>
                </c:pt>
                <c:pt idx="4">
                  <c:v>2.1661442006269591</c:v>
                </c:pt>
                <c:pt idx="5">
                  <c:v>2.1786833855799372</c:v>
                </c:pt>
                <c:pt idx="6">
                  <c:v>2.0689655172413794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53-46F0-BB0D-F645B8085413}"/>
            </c:ext>
          </c:extLst>
        </c:ser>
        <c:ser>
          <c:idx val="1"/>
          <c:order val="1"/>
          <c:tx>
            <c:strRef>
              <c:f>Officials_F1!$C$5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Officials_F1!$A$6:$A$12</c:f>
              <c:strCache>
                <c:ptCount val="7"/>
                <c:pt idx="0">
                  <c:v>Integrity as Priority</c:v>
                </c:pt>
                <c:pt idx="1">
                  <c:v>Positive Example - Supervisors</c:v>
                </c:pt>
                <c:pt idx="2">
                  <c:v>Positive Example - Senior Management</c:v>
                </c:pt>
                <c:pt idx="3">
                  <c:v>Clarity of Expected Behaviours</c:v>
                </c:pt>
                <c:pt idx="4">
                  <c:v>Knowledge of Reporting Procedure</c:v>
                </c:pt>
                <c:pt idx="5">
                  <c:v>Encouragement to  Report</c:v>
                </c:pt>
                <c:pt idx="6">
                  <c:v>Action to Promote Integrity</c:v>
                </c:pt>
              </c:strCache>
            </c:strRef>
          </c:cat>
          <c:val>
            <c:numRef>
              <c:f>Officials_F1!$C$6:$C$12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1-D953-46F0-BB0D-F645B8085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6677920"/>
        <c:axId val="946668672"/>
      </c:radarChart>
      <c:catAx>
        <c:axId val="94667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>
                <a:latin typeface="EYInterstate Light"/>
              </a:defRPr>
            </a:pPr>
            <a:endParaRPr lang="en-US"/>
          </a:p>
        </c:txPr>
        <c:crossAx val="946668672"/>
        <c:crosses val="autoZero"/>
        <c:auto val="1"/>
        <c:lblAlgn val="ctr"/>
        <c:lblOffset val="100"/>
        <c:noMultiLvlLbl val="0"/>
      </c:catAx>
      <c:valAx>
        <c:axId val="9466686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946677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latin typeface="EYInterstate Light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graphs.xlsx]Officials_F2!PivotTable12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2a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7.9622859642544674E-3"/>
              <c:y val="-1.517948238666012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3936695413073004E-3"/>
              <c:y val="-6.911830754093423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9910948631421072E-2"/>
              <c:y val="-2.615780223317778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83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</c:pivotFmt>
      <c:pivotFmt>
        <c:idx val="85"/>
        <c:spPr>
          <a:solidFill>
            <a:schemeClr val="accent2"/>
          </a:solidFill>
          <a:ln>
            <a:noFill/>
          </a:ln>
          <a:effectLst/>
        </c:spPr>
      </c:pivotFmt>
      <c:pivotFmt>
        <c:idx val="86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1.6669812626821517E-2"/>
              <c:y val="2.206074612640120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4"/>
          </a:solidFill>
          <a:ln>
            <a:noFill/>
          </a:ln>
          <a:effectLst/>
        </c:spPr>
      </c:pivotFmt>
      <c:pivotFmt>
        <c:idx val="88"/>
        <c:spPr>
          <a:solidFill>
            <a:schemeClr val="accent5"/>
          </a:solidFill>
          <a:ln>
            <a:noFill/>
          </a:ln>
          <a:effectLst/>
        </c:spPr>
      </c:pivotFmt>
      <c:pivotFmt>
        <c:idx val="8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</c:pivotFmt>
      <c:pivotFmt>
        <c:idx val="91"/>
        <c:spPr>
          <a:solidFill>
            <a:schemeClr val="accent2"/>
          </a:solidFill>
          <a:ln>
            <a:noFill/>
          </a:ln>
          <a:effectLst/>
        </c:spPr>
      </c:pivotFmt>
      <c:pivotFmt>
        <c:idx val="92"/>
        <c:spPr>
          <a:solidFill>
            <a:schemeClr val="accent3"/>
          </a:solidFill>
          <a:ln>
            <a:noFill/>
          </a:ln>
          <a:effectLst/>
        </c:spPr>
      </c:pivotFmt>
      <c:pivotFmt>
        <c:idx val="93"/>
        <c:spPr>
          <a:solidFill>
            <a:schemeClr val="accent4"/>
          </a:solidFill>
          <a:ln>
            <a:noFill/>
          </a:ln>
          <a:effectLst/>
        </c:spPr>
      </c:pivotFmt>
      <c:pivotFmt>
        <c:idx val="94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Officials_F2!$B$22</c:f>
              <c:strCache>
                <c:ptCount val="1"/>
                <c:pt idx="0">
                  <c:v>Counter of Question 2a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50B-4761-B5C4-F3A9B8FA523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50B-4761-B5C4-F3A9B8FA523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50B-4761-B5C4-F3A9B8FA523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50B-4761-B5C4-F3A9B8FA523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B50B-4761-B5C4-F3A9B8FA5233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B50B-4761-B5C4-F3A9B8FA523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B50B-4761-B5C4-F3A9B8FA5233}"/>
              </c:ext>
            </c:extLst>
          </c:dPt>
          <c:dLbls>
            <c:dLbl>
              <c:idx val="2"/>
              <c:layout>
                <c:manualLayout>
                  <c:x val="-1.6669812626821517E-2"/>
                  <c:y val="2.206074612640120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0B-4761-B5C4-F3A9B8FA523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Officials_F2!$B$23:$B$27</c:f>
              <c:numCache>
                <c:formatCode>General</c:formatCode>
                <c:ptCount val="4"/>
                <c:pt idx="0">
                  <c:v>43</c:v>
                </c:pt>
                <c:pt idx="1">
                  <c:v>193</c:v>
                </c:pt>
                <c:pt idx="2">
                  <c:v>72</c:v>
                </c:pt>
                <c:pt idx="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50B-4761-B5C4-F3A9B8FA5233}"/>
            </c:ext>
          </c:extLst>
        </c:ser>
        <c:ser>
          <c:idx val="1"/>
          <c:order val="1"/>
          <c:tx>
            <c:strRef>
              <c:f>Officials_F2!$C$22</c:f>
              <c:strCache>
                <c:ptCount val="1"/>
                <c:pt idx="0">
                  <c:v>Percentage of Question 2a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783E-4D24-97F8-B2E160263DE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783E-4D24-97F8-B2E160263DE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783E-4D24-97F8-B2E160263DE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783E-4D24-97F8-B2E160263DE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783E-4D24-97F8-B2E160263D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Officials_F2!$C$23:$C$27</c:f>
              <c:numCache>
                <c:formatCode>0.00%</c:formatCode>
                <c:ptCount val="4"/>
                <c:pt idx="0">
                  <c:v>0.13479623824451412</c:v>
                </c:pt>
                <c:pt idx="1">
                  <c:v>0.60501567398119127</c:v>
                </c:pt>
                <c:pt idx="2">
                  <c:v>0.22570532915360503</c:v>
                </c:pt>
                <c:pt idx="3">
                  <c:v>3.4482758620689655E-2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0B-4761-B5C4-F3A9B8FA523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graphs.xlsx]Officials_F2!PivotTable11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2b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968253968253968E-3"/>
              <c:y val="1.200524556641981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577802774656806E-5"/>
              <c:y val="-1.913605546248431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4.9295400574928136E-2"/>
              <c:y val="-2.628529415371862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83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</c:pivotFmt>
      <c:pivotFmt>
        <c:idx val="85"/>
        <c:spPr>
          <a:solidFill>
            <a:schemeClr val="accent2"/>
          </a:solidFill>
          <a:ln>
            <a:noFill/>
          </a:ln>
          <a:effectLst/>
        </c:spPr>
      </c:pivotFmt>
      <c:pivotFmt>
        <c:idx val="86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3.7486823687579905E-2"/>
              <c:y val="-4.670929530594408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4"/>
          </a:solidFill>
          <a:ln>
            <a:noFill/>
          </a:ln>
          <a:effectLst/>
        </c:spPr>
      </c:pivotFmt>
      <c:pivotFmt>
        <c:idx val="88"/>
        <c:spPr>
          <a:solidFill>
            <a:schemeClr val="accent5"/>
          </a:solidFill>
          <a:ln>
            <a:noFill/>
          </a:ln>
          <a:effectLst/>
        </c:spPr>
      </c:pivotFmt>
      <c:pivotFmt>
        <c:idx val="8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</c:pivotFmt>
      <c:pivotFmt>
        <c:idx val="91"/>
        <c:spPr>
          <a:solidFill>
            <a:schemeClr val="accent2"/>
          </a:solidFill>
          <a:ln>
            <a:noFill/>
          </a:ln>
          <a:effectLst/>
        </c:spPr>
      </c:pivotFmt>
      <c:pivotFmt>
        <c:idx val="92"/>
        <c:spPr>
          <a:solidFill>
            <a:schemeClr val="accent3"/>
          </a:solidFill>
          <a:ln>
            <a:noFill/>
          </a:ln>
          <a:effectLst/>
        </c:spPr>
      </c:pivotFmt>
      <c:pivotFmt>
        <c:idx val="93"/>
        <c:spPr>
          <a:solidFill>
            <a:schemeClr val="accent4"/>
          </a:solidFill>
          <a:ln>
            <a:noFill/>
          </a:ln>
          <a:effectLst/>
        </c:spPr>
      </c:pivotFmt>
      <c:pivotFmt>
        <c:idx val="94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Officials_F2!$B$40</c:f>
              <c:strCache>
                <c:ptCount val="1"/>
                <c:pt idx="0">
                  <c:v>Counter of Question 2b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502-4ED7-B170-BEE08EC6BA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502-4ED7-B170-BEE08EC6BA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02-4ED7-B170-BEE08EC6BA6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502-4ED7-B170-BEE08EC6BA6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0502-4ED7-B170-BEE08EC6BA6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0502-4ED7-B170-BEE08EC6BA6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0502-4ED7-B170-BEE08EC6BA66}"/>
              </c:ext>
            </c:extLst>
          </c:dPt>
          <c:dLbls>
            <c:dLbl>
              <c:idx val="2"/>
              <c:layout>
                <c:manualLayout>
                  <c:x val="3.7486823687579905E-2"/>
                  <c:y val="-4.6709295305944086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502-4ED7-B170-BEE08EC6BA6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Officials_F2!$B$41:$B$45</c:f>
              <c:numCache>
                <c:formatCode>General</c:formatCode>
                <c:ptCount val="4"/>
                <c:pt idx="0">
                  <c:v>18</c:v>
                </c:pt>
                <c:pt idx="1">
                  <c:v>96</c:v>
                </c:pt>
                <c:pt idx="2">
                  <c:v>173</c:v>
                </c:pt>
                <c:pt idx="3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502-4ED7-B170-BEE08EC6BA66}"/>
            </c:ext>
          </c:extLst>
        </c:ser>
        <c:ser>
          <c:idx val="1"/>
          <c:order val="1"/>
          <c:tx>
            <c:strRef>
              <c:f>Officials_F2!$C$40</c:f>
              <c:strCache>
                <c:ptCount val="1"/>
                <c:pt idx="0">
                  <c:v>Percentage of Question 2b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AF5-49B9-AA79-F3F0D0A70B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AF5-49B9-AA79-F3F0D0A70B4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5AF5-49B9-AA79-F3F0D0A70B4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AF5-49B9-AA79-F3F0D0A70B4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5AF5-49B9-AA79-F3F0D0A70B4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Officials_F2!$C$41:$C$45</c:f>
              <c:numCache>
                <c:formatCode>0.00%</c:formatCode>
                <c:ptCount val="4"/>
                <c:pt idx="0">
                  <c:v>5.6426332288401257E-2</c:v>
                </c:pt>
                <c:pt idx="1">
                  <c:v>0.30094043887147337</c:v>
                </c:pt>
                <c:pt idx="2">
                  <c:v>0.54231974921630099</c:v>
                </c:pt>
                <c:pt idx="3">
                  <c:v>0.10031347962382445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502-4ED7-B170-BEE08EC6BA6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graphs.xlsx]Officials_F2!PivotTable15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2c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968253968253968E-3"/>
              <c:y val="-4.446240905416333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9781589801274843E-3"/>
              <c:y val="9.548755880050085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095425571803524E-3"/>
              <c:y val="-1.91070598794390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4.13588926384202E-2"/>
              <c:y val="-4.257920164991502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4"/>
          </a:solidFill>
          <a:ln>
            <a:noFill/>
          </a:ln>
          <a:effectLst/>
        </c:spPr>
      </c:pivotFmt>
      <c:pivotFmt>
        <c:idx val="145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2.5557592790459365E-2"/>
              <c:y val="3.836510995861641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</c:pivotFmt>
      <c:pivotFmt>
        <c:idx val="151"/>
        <c:spPr>
          <a:solidFill>
            <a:schemeClr val="accent2"/>
          </a:solidFill>
          <a:ln>
            <a:noFill/>
          </a:ln>
          <a:effectLst/>
        </c:spPr>
      </c:pivotFmt>
      <c:pivotFmt>
        <c:idx val="152"/>
        <c:spPr>
          <a:solidFill>
            <a:schemeClr val="accent3"/>
          </a:solidFill>
          <a:ln>
            <a:noFill/>
          </a:ln>
          <a:effectLst/>
        </c:spPr>
      </c:pivotFmt>
      <c:pivotFmt>
        <c:idx val="153"/>
        <c:spPr>
          <a:solidFill>
            <a:schemeClr val="accent4"/>
          </a:solidFill>
          <a:ln>
            <a:noFill/>
          </a:ln>
          <a:effectLst/>
        </c:spPr>
      </c:pivotFmt>
      <c:pivotFmt>
        <c:idx val="154"/>
        <c:spPr>
          <a:solidFill>
            <a:schemeClr val="accent4"/>
          </a:solidFill>
          <a:ln>
            <a:noFill/>
          </a:ln>
          <a:effectLst/>
        </c:spPr>
      </c:pivotFmt>
      <c:pivotFmt>
        <c:idx val="155"/>
        <c:spPr>
          <a:solidFill>
            <a:schemeClr val="accent5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  <c:pivotFmt>
        <c:idx val="157"/>
        <c:dLbl>
          <c:idx val="0"/>
          <c:layout>
            <c:manualLayout>
              <c:x val="8.3575712895926121E-2"/>
              <c:y val="-9.069580328543141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dLbl>
          <c:idx val="0"/>
          <c:layout>
            <c:manualLayout>
              <c:x val="1.3652737875995627E-2"/>
              <c:y val="-3.159458655127661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Officials_F2!$B$58</c:f>
              <c:strCache>
                <c:ptCount val="1"/>
                <c:pt idx="0">
                  <c:v>Counter of Question 2c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EB9-4EFB-B649-0D17998BB2E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EB9-4EFB-B649-0D17998BB2E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EB9-4EFB-B649-0D17998BB2E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EB9-4EFB-B649-0D17998BB2E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BEB9-4EFB-B649-0D17998BB2E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BEB9-4EFB-B649-0D17998BB2E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BEB9-4EFB-B649-0D17998BB2EF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D-F3D6-43B2-AF3B-8C598357BC32}"/>
              </c:ext>
            </c:extLst>
          </c:dPt>
          <c:dLbls>
            <c:dLbl>
              <c:idx val="2"/>
              <c:layout>
                <c:manualLayout>
                  <c:x val="-2.5557592790459365E-2"/>
                  <c:y val="3.83651099586164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B9-4EFB-B649-0D17998BB2E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Officials_F2!$A$59:$A$63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Officials_F2!$B$59:$B$63</c:f>
              <c:numCache>
                <c:formatCode>General</c:formatCode>
                <c:ptCount val="4"/>
                <c:pt idx="0">
                  <c:v>215</c:v>
                </c:pt>
                <c:pt idx="1">
                  <c:v>88</c:v>
                </c:pt>
                <c:pt idx="2">
                  <c:v>13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EB9-4EFB-B649-0D17998BB2EF}"/>
            </c:ext>
          </c:extLst>
        </c:ser>
        <c:ser>
          <c:idx val="1"/>
          <c:order val="1"/>
          <c:tx>
            <c:strRef>
              <c:f>Officials_F2!$C$58</c:f>
              <c:strCache>
                <c:ptCount val="1"/>
                <c:pt idx="0">
                  <c:v>Percentage of Question 2c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758-42B7-A804-BD2D6A69F78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758-42B7-A804-BD2D6A69F78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758-42B7-A804-BD2D6A69F78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758-42B7-A804-BD2D6A69F78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E758-42B7-A804-BD2D6A69F78E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19-F3D6-43B2-AF3B-8C598357BC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Officials_F2!$A$59:$A$63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Officials_F2!$C$59:$C$63</c:f>
              <c:numCache>
                <c:formatCode>0.00%</c:formatCode>
                <c:ptCount val="4"/>
                <c:pt idx="0">
                  <c:v>0.6739811912225705</c:v>
                </c:pt>
                <c:pt idx="1">
                  <c:v>0.27586206896551724</c:v>
                </c:pt>
                <c:pt idx="2">
                  <c:v>4.0752351097178681E-2</c:v>
                </c:pt>
                <c:pt idx="3">
                  <c:v>9.4043887147335428E-3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EB9-4EFB-B649-0D17998BB2E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graphs.xlsx]Officials_F2!PivotTable14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2d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4547952632681478E-3"/>
              <c:y val="5.3360221295000298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4563437786239161E-3"/>
              <c:y val="-2.6788569078401846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926821647294088E-2"/>
              <c:y val="-2.6195811885294656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4547952632681478E-3"/>
              <c:y val="5.3360221295000298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4563437786239161E-3"/>
              <c:y val="-2.678856907840184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926821647294088E-2"/>
              <c:y val="-2.619581188529465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9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</c:pivotFmt>
      <c:pivotFmt>
        <c:idx val="92"/>
        <c:spPr>
          <a:solidFill>
            <a:schemeClr val="accent2"/>
          </a:solidFill>
          <a:ln>
            <a:noFill/>
          </a:ln>
          <a:effectLst/>
        </c:spPr>
      </c:pivotFmt>
      <c:pivotFmt>
        <c:idx val="93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1.1966810537049774E-2"/>
              <c:y val="8.0566364451439571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4"/>
          </a:solidFill>
          <a:ln>
            <a:noFill/>
          </a:ln>
          <a:effectLst/>
        </c:spPr>
      </c:pivotFmt>
      <c:pivotFmt>
        <c:idx val="95"/>
        <c:spPr>
          <a:solidFill>
            <a:schemeClr val="accent5"/>
          </a:solidFill>
          <a:ln>
            <a:noFill/>
          </a:ln>
          <a:effectLst/>
        </c:spPr>
      </c:pivotFmt>
      <c:pivotFmt>
        <c:idx val="96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</c:pivotFmt>
      <c:pivotFmt>
        <c:idx val="98"/>
        <c:spPr>
          <a:solidFill>
            <a:schemeClr val="accent2"/>
          </a:solidFill>
          <a:ln>
            <a:noFill/>
          </a:ln>
          <a:effectLst/>
        </c:spPr>
      </c:pivotFmt>
      <c:pivotFmt>
        <c:idx val="99"/>
        <c:spPr>
          <a:solidFill>
            <a:schemeClr val="accent3"/>
          </a:solidFill>
          <a:ln>
            <a:noFill/>
          </a:ln>
          <a:effectLst/>
        </c:spPr>
      </c:pivotFmt>
      <c:pivotFmt>
        <c:idx val="100"/>
        <c:spPr>
          <a:solidFill>
            <a:schemeClr val="accent4"/>
          </a:solidFill>
          <a:ln>
            <a:noFill/>
          </a:ln>
          <a:effectLst/>
        </c:spPr>
      </c:pivotFmt>
      <c:pivotFmt>
        <c:idx val="101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Officials_F2!$B$79</c:f>
              <c:strCache>
                <c:ptCount val="1"/>
                <c:pt idx="0">
                  <c:v>Counter of Question 2d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A33-47D2-9477-44F9866E35D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A33-47D2-9477-44F9866E35D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A33-47D2-9477-44F9866E35D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A33-47D2-9477-44F9866E35D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9A33-47D2-9477-44F9866E35D5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9A33-47D2-9477-44F9866E35D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9A33-47D2-9477-44F9866E35D5}"/>
              </c:ext>
            </c:extLst>
          </c:dPt>
          <c:dLbls>
            <c:dLbl>
              <c:idx val="2"/>
              <c:layout>
                <c:manualLayout>
                  <c:x val="-1.1966810537049774E-2"/>
                  <c:y val="8.0566364451439571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33-47D2-9477-44F9866E35D5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Officials_F2!$A$80:$A$84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Officials_F2!$B$80:$B$84</c:f>
              <c:numCache>
                <c:formatCode>General</c:formatCode>
                <c:ptCount val="4"/>
                <c:pt idx="0">
                  <c:v>79</c:v>
                </c:pt>
                <c:pt idx="1">
                  <c:v>178</c:v>
                </c:pt>
                <c:pt idx="2">
                  <c:v>47</c:v>
                </c:pt>
                <c:pt idx="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33-47D2-9477-44F9866E35D5}"/>
            </c:ext>
          </c:extLst>
        </c:ser>
        <c:ser>
          <c:idx val="1"/>
          <c:order val="1"/>
          <c:tx>
            <c:strRef>
              <c:f>Officials_F2!$C$79</c:f>
              <c:strCache>
                <c:ptCount val="1"/>
                <c:pt idx="0">
                  <c:v>Percentage of Question 2d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F5E-4300-AFD3-01A9AF9D959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F5E-4300-AFD3-01A9AF9D959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CF5E-4300-AFD3-01A9AF9D959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CF5E-4300-AFD3-01A9AF9D959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CF5E-4300-AFD3-01A9AF9D959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Officials_F2!$A$80:$A$84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Officials_F2!$C$80:$C$84</c:f>
              <c:numCache>
                <c:formatCode>0.00%</c:formatCode>
                <c:ptCount val="4"/>
                <c:pt idx="0">
                  <c:v>0.2476489028213166</c:v>
                </c:pt>
                <c:pt idx="1">
                  <c:v>0.55799373040752354</c:v>
                </c:pt>
                <c:pt idx="2">
                  <c:v>0.14733542319749215</c:v>
                </c:pt>
                <c:pt idx="3">
                  <c:v>4.7021943573667714E-2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33-47D2-9477-44F9866E35D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graphs.xlsx]Officials_F2!PivotTable13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2e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095425571803524E-3"/>
              <c:y val="-4.562859556416058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9983752030996E-2"/>
              <c:y val="-3.027919767664124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83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</c:pivotFmt>
      <c:pivotFmt>
        <c:idx val="85"/>
        <c:spPr>
          <a:solidFill>
            <a:schemeClr val="accent2"/>
          </a:solidFill>
          <a:ln>
            <a:noFill/>
          </a:ln>
          <a:effectLst/>
        </c:spPr>
      </c:pivotFmt>
      <c:pivotFmt>
        <c:idx val="86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1.3927670834230505E-2"/>
              <c:y val="2.4953693324164788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4"/>
          </a:solidFill>
          <a:ln>
            <a:noFill/>
          </a:ln>
          <a:effectLst/>
        </c:spPr>
      </c:pivotFmt>
      <c:pivotFmt>
        <c:idx val="88"/>
        <c:spPr>
          <a:solidFill>
            <a:schemeClr val="accent5"/>
          </a:solidFill>
          <a:ln>
            <a:noFill/>
          </a:ln>
          <a:effectLst/>
        </c:spPr>
      </c:pivotFmt>
      <c:pivotFmt>
        <c:idx val="8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</c:pivotFmt>
      <c:pivotFmt>
        <c:idx val="91"/>
        <c:spPr>
          <a:solidFill>
            <a:schemeClr val="accent2"/>
          </a:solidFill>
          <a:ln>
            <a:noFill/>
          </a:ln>
          <a:effectLst/>
        </c:spPr>
      </c:pivotFmt>
      <c:pivotFmt>
        <c:idx val="92"/>
        <c:spPr>
          <a:solidFill>
            <a:schemeClr val="accent3"/>
          </a:solidFill>
          <a:ln>
            <a:noFill/>
          </a:ln>
          <a:effectLst/>
        </c:spPr>
      </c:pivotFmt>
      <c:pivotFmt>
        <c:idx val="93"/>
        <c:spPr>
          <a:solidFill>
            <a:schemeClr val="accent4"/>
          </a:solidFill>
          <a:ln>
            <a:noFill/>
          </a:ln>
          <a:effectLst/>
        </c:spPr>
      </c:pivotFmt>
      <c:pivotFmt>
        <c:idx val="94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Officials_F2!$B$97</c:f>
              <c:strCache>
                <c:ptCount val="1"/>
                <c:pt idx="0">
                  <c:v>Counter of Question 2e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C81-4E39-9FD7-F56D950FFE5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C81-4E39-9FD7-F56D950FFE5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C81-4E39-9FD7-F56D950FFE5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C81-4E39-9FD7-F56D950FFE5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4C81-4E39-9FD7-F56D950FFE52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4C81-4E39-9FD7-F56D950FFE5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4C81-4E39-9FD7-F56D950FFE52}"/>
              </c:ext>
            </c:extLst>
          </c:dPt>
          <c:dLbls>
            <c:dLbl>
              <c:idx val="2"/>
              <c:layout>
                <c:manualLayout>
                  <c:x val="-1.3927670834230505E-2"/>
                  <c:y val="2.4953693324164788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81-4E39-9FD7-F56D950FFE5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Officials_F2!$A$98:$A$102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Officials_F2!$B$98:$B$102</c:f>
              <c:numCache>
                <c:formatCode>General</c:formatCode>
                <c:ptCount val="4"/>
                <c:pt idx="0">
                  <c:v>55</c:v>
                </c:pt>
                <c:pt idx="1">
                  <c:v>182</c:v>
                </c:pt>
                <c:pt idx="2">
                  <c:v>63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81-4E39-9FD7-F56D950FFE52}"/>
            </c:ext>
          </c:extLst>
        </c:ser>
        <c:ser>
          <c:idx val="1"/>
          <c:order val="1"/>
          <c:tx>
            <c:strRef>
              <c:f>Officials_F2!$C$97</c:f>
              <c:strCache>
                <c:ptCount val="1"/>
                <c:pt idx="0">
                  <c:v>Percentage of Question 2e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990-4721-BE27-AEB07EA51FB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B990-4721-BE27-AEB07EA51FB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B990-4721-BE27-AEB07EA51FB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B990-4721-BE27-AEB07EA51FB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B990-4721-BE27-AEB07EA51FB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Officials_F2!$A$98:$A$102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Officials_F2!$C$98:$C$102</c:f>
              <c:numCache>
                <c:formatCode>0.00%</c:formatCode>
                <c:ptCount val="4"/>
                <c:pt idx="0">
                  <c:v>0.17241379310344829</c:v>
                </c:pt>
                <c:pt idx="1">
                  <c:v>0.57053291536050155</c:v>
                </c:pt>
                <c:pt idx="2">
                  <c:v>0.19749216300940439</c:v>
                </c:pt>
                <c:pt idx="3">
                  <c:v>5.9561128526645767E-2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81-4E39-9FD7-F56D950FFE5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 algn="l">
              <a:defRPr>
                <a:latin typeface="EYInterstate Light"/>
              </a:defRPr>
            </a:pPr>
            <a:r>
              <a:rPr lang="de-DE">
                <a:latin typeface="EYInterstate Light"/>
              </a:rPr>
              <a:t>Regulatory Framework</a:t>
            </a:r>
          </a:p>
        </c:rich>
      </c:tx>
      <c:layout>
        <c:manualLayout>
          <c:xMode val="edge"/>
          <c:yMode val="edge"/>
          <c:x val="2.4057387489474613E-2"/>
          <c:y val="1.416974630854399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Officials_F2!$B$5</c:f>
              <c:strCache>
                <c:ptCount val="1"/>
                <c:pt idx="0">
                  <c:v>Baseline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Officials_F2!$A$6:$A$10</c:f>
              <c:strCache>
                <c:ptCount val="5"/>
                <c:pt idx="0">
                  <c:v>Effectiveness to Reduce Corruption</c:v>
                </c:pt>
                <c:pt idx="1">
                  <c:v>Administrative Burden</c:v>
                </c:pt>
                <c:pt idx="2">
                  <c:v>Complexity</c:v>
                </c:pt>
                <c:pt idx="3">
                  <c:v>Ownership by Officers</c:v>
                </c:pt>
                <c:pt idx="4">
                  <c:v>Ownership by Management</c:v>
                </c:pt>
              </c:strCache>
            </c:strRef>
          </c:cat>
          <c:val>
            <c:numRef>
              <c:f>Officials_F2!$B$6:$B$10</c:f>
              <c:numCache>
                <c:formatCode>0.00</c:formatCode>
                <c:ptCount val="5"/>
                <c:pt idx="0">
                  <c:v>1.8401253918495297</c:v>
                </c:pt>
                <c:pt idx="1">
                  <c:v>1.6865203761755485</c:v>
                </c:pt>
                <c:pt idx="2">
                  <c:v>2.6144200626959249</c:v>
                </c:pt>
                <c:pt idx="3">
                  <c:v>2.0062695924764888</c:v>
                </c:pt>
                <c:pt idx="4">
                  <c:v>1.8557993730407523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27-4F80-A44B-F2F0100E482C}"/>
            </c:ext>
          </c:extLst>
        </c:ser>
        <c:ser>
          <c:idx val="1"/>
          <c:order val="1"/>
          <c:tx>
            <c:strRef>
              <c:f>Officials_F2!$C$5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Officials_F2!$A$6:$A$10</c:f>
              <c:strCache>
                <c:ptCount val="5"/>
                <c:pt idx="0">
                  <c:v>Effectiveness to Reduce Corruption</c:v>
                </c:pt>
                <c:pt idx="1">
                  <c:v>Administrative Burden</c:v>
                </c:pt>
                <c:pt idx="2">
                  <c:v>Complexity</c:v>
                </c:pt>
                <c:pt idx="3">
                  <c:v>Ownership by Officers</c:v>
                </c:pt>
                <c:pt idx="4">
                  <c:v>Ownership by Management</c:v>
                </c:pt>
              </c:strCache>
            </c:strRef>
          </c:cat>
          <c:val>
            <c:numRef>
              <c:f>Officials_F2!$C$6:$C$10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2C27-4F80-A44B-F2F0100E48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4299216"/>
        <c:axId val="1104299760"/>
      </c:radarChart>
      <c:catAx>
        <c:axId val="110429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>
                <a:latin typeface="EYInterstate Light"/>
              </a:defRPr>
            </a:pPr>
            <a:endParaRPr lang="en-US"/>
          </a:p>
        </c:txPr>
        <c:crossAx val="1104299760"/>
        <c:crosses val="autoZero"/>
        <c:auto val="1"/>
        <c:lblAlgn val="ctr"/>
        <c:lblOffset val="100"/>
        <c:noMultiLvlLbl val="0"/>
      </c:catAx>
      <c:valAx>
        <c:axId val="110429976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104299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latin typeface="EYInterstate Light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graphs.xlsx]Officials_F3!PivotTable8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3a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7882920884889388E-2"/>
              <c:y val="9.548501924479887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5368235220597425E-2"/>
              <c:y val="-2.67553017534150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7234408198975129E-2"/>
              <c:y val="-1.571721466126638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1.9963195099840386E-2"/>
              <c:y val="3.650251296800582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5.7234408198975129E-2"/>
              <c:y val="-1.571721466126638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Officials_F3!$B$22</c:f>
              <c:strCache>
                <c:ptCount val="1"/>
                <c:pt idx="0">
                  <c:v>Counter of Question 3a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F56-49C8-B316-50335690135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F56-49C8-B316-50335690135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F56-49C8-B316-50335690135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F56-49C8-B316-50335690135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DF56-49C8-B316-503356901353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DF56-49C8-B316-50335690135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F56-49C8-B316-503356901353}"/>
              </c:ext>
            </c:extLst>
          </c:dPt>
          <c:dLbls>
            <c:dLbl>
              <c:idx val="2"/>
              <c:layout>
                <c:manualLayout>
                  <c:x val="-1.9963195099840386E-2"/>
                  <c:y val="3.650251296800582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56-49C8-B316-50335690135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Officials_F3!$A$23:$A$27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Officials_F3!$B$23:$B$27</c:f>
              <c:numCache>
                <c:formatCode>General</c:formatCode>
                <c:ptCount val="4"/>
                <c:pt idx="0">
                  <c:v>102</c:v>
                </c:pt>
                <c:pt idx="1">
                  <c:v>180</c:v>
                </c:pt>
                <c:pt idx="2">
                  <c:v>34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F56-49C8-B316-503356901353}"/>
            </c:ext>
          </c:extLst>
        </c:ser>
        <c:ser>
          <c:idx val="1"/>
          <c:order val="1"/>
          <c:tx>
            <c:strRef>
              <c:f>Officials_F3!$C$22</c:f>
              <c:strCache>
                <c:ptCount val="1"/>
                <c:pt idx="0">
                  <c:v>Percentage of Question 3a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60F6-4720-A520-77495246ABE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60F6-4720-A520-77495246ABE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60F6-4720-A520-77495246ABE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60F6-4720-A520-77495246ABE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60F6-4720-A520-77495246AB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Officials_F3!$A$23:$A$27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Officials_F3!$C$23:$C$27</c:f>
              <c:numCache>
                <c:formatCode>0.00%</c:formatCode>
                <c:ptCount val="4"/>
                <c:pt idx="0">
                  <c:v>0.31974921630094044</c:v>
                </c:pt>
                <c:pt idx="1">
                  <c:v>0.56426332288401249</c:v>
                </c:pt>
                <c:pt idx="2">
                  <c:v>0.10658307210031348</c:v>
                </c:pt>
                <c:pt idx="3">
                  <c:v>9.4043887147335428E-3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F56-49C8-B316-50335690135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graphs.xlsx]Officials_F3!PivotTable7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3b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3.3377155980502435E-2"/>
              <c:y val="-6.800855287723718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Officials_F3!$B$40</c:f>
              <c:strCache>
                <c:ptCount val="1"/>
                <c:pt idx="0">
                  <c:v>Counter of Question 3b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A6F-4ED2-8BDA-7E7F9DD9F7E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A6F-4ED2-8BDA-7E7F9DD9F7E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A6F-4ED2-8BDA-7E7F9DD9F7E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A6F-4ED2-8BDA-7E7F9DD9F7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FA6F-4ED2-8BDA-7E7F9DD9F7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FA6F-4ED2-8BDA-7E7F9DD9F7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A6F-4ED2-8BDA-7E7F9DD9F7EC}"/>
              </c:ext>
            </c:extLst>
          </c:dPt>
          <c:dLbls>
            <c:dLbl>
              <c:idx val="2"/>
              <c:layout>
                <c:manualLayout>
                  <c:x val="-3.3377155980502435E-2"/>
                  <c:y val="-6.800855287723718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6F-4ED2-8BDA-7E7F9DD9F7E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Officials_F3!$A$41:$A$45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Officials_F3!$B$41:$B$45</c:f>
              <c:numCache>
                <c:formatCode>General</c:formatCode>
                <c:ptCount val="4"/>
                <c:pt idx="0">
                  <c:v>45</c:v>
                </c:pt>
                <c:pt idx="1">
                  <c:v>143</c:v>
                </c:pt>
                <c:pt idx="2">
                  <c:v>105</c:v>
                </c:pt>
                <c:pt idx="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6F-4ED2-8BDA-7E7F9DD9F7EC}"/>
            </c:ext>
          </c:extLst>
        </c:ser>
        <c:ser>
          <c:idx val="1"/>
          <c:order val="1"/>
          <c:tx>
            <c:strRef>
              <c:f>Officials_F3!$C$40</c:f>
              <c:strCache>
                <c:ptCount val="1"/>
                <c:pt idx="0">
                  <c:v>Percentage of Question 3b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3B2-4302-8DA0-B43C01727A0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3B2-4302-8DA0-B43C01727A0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3B2-4302-8DA0-B43C01727A0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83B2-4302-8DA0-B43C01727A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83B2-4302-8DA0-B43C01727A0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Officials_F3!$A$41:$A$45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Officials_F3!$C$41:$C$45</c:f>
              <c:numCache>
                <c:formatCode>0.00%</c:formatCode>
                <c:ptCount val="4"/>
                <c:pt idx="0">
                  <c:v>0.14106583072100312</c:v>
                </c:pt>
                <c:pt idx="1">
                  <c:v>0.44827586206896552</c:v>
                </c:pt>
                <c:pt idx="2">
                  <c:v>0.32915360501567398</c:v>
                </c:pt>
                <c:pt idx="3">
                  <c:v>8.1504702194357362E-2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A6F-4ED2-8BDA-7E7F9DD9F7E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graphs.xlsx]Officials_Overview_Demographics!PivotTable2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Experience - Officials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1.7744969378827646E-2"/>
              <c:y val="-1.037965719224121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1.19332895888014E-2"/>
              <c:y val="-2.511132850009604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</c:pivotFmt>
      <c:pivotFmt>
        <c:idx val="127"/>
        <c:spPr>
          <a:solidFill>
            <a:schemeClr val="accent2"/>
          </a:solidFill>
          <a:ln>
            <a:noFill/>
          </a:ln>
          <a:effectLst/>
        </c:spPr>
      </c:pivotFmt>
      <c:pivotFmt>
        <c:idx val="128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3.3102646136150556E-2"/>
              <c:y val="-8.91529910235191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4"/>
          </a:solidFill>
          <a:ln>
            <a:noFill/>
          </a:ln>
          <a:effectLst/>
        </c:spPr>
      </c:pivotFmt>
      <c:pivotFmt>
        <c:idx val="130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</c:pivotFmt>
      <c:pivotFmt>
        <c:idx val="132"/>
        <c:spPr>
          <a:solidFill>
            <a:schemeClr val="accent2"/>
          </a:solidFill>
          <a:ln>
            <a:noFill/>
          </a:ln>
          <a:effectLst/>
        </c:spPr>
      </c:pivotFmt>
      <c:pivotFmt>
        <c:idx val="133"/>
        <c:spPr>
          <a:solidFill>
            <a:schemeClr val="accent3"/>
          </a:solidFill>
          <a:ln>
            <a:noFill/>
          </a:ln>
          <a:effectLst/>
        </c:spPr>
      </c:pivotFmt>
      <c:pivotFmt>
        <c:idx val="134"/>
        <c:spPr>
          <a:solidFill>
            <a:schemeClr val="accent4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Officials_Overview_Demographics!$B$48</c:f>
              <c:strCache>
                <c:ptCount val="1"/>
                <c:pt idx="0">
                  <c:v>Counter Experience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8E0F-49FE-BBF5-CE89D4936E0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8E0F-49FE-BBF5-CE89D4936E0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8E0F-49FE-BBF5-CE89D4936E0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8E0F-49FE-BBF5-CE89D4936E0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8E0F-49FE-BBF5-CE89D4936E0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8E0F-49FE-BBF5-CE89D4936E0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A-8E0F-49FE-BBF5-CE89D4936E04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Officials_Overview_Demographics!$A$49:$A$52</c:f>
              <c:strCache>
                <c:ptCount val="3"/>
                <c:pt idx="0">
                  <c:v>16 or more</c:v>
                </c:pt>
                <c:pt idx="1">
                  <c:v>0 - 5</c:v>
                </c:pt>
                <c:pt idx="2">
                  <c:v>5 - 16</c:v>
                </c:pt>
              </c:strCache>
            </c:strRef>
          </c:cat>
          <c:val>
            <c:numRef>
              <c:f>Officials_Overview_Demographics!$B$49:$B$52</c:f>
              <c:numCache>
                <c:formatCode>General</c:formatCode>
                <c:ptCount val="3"/>
                <c:pt idx="0">
                  <c:v>58</c:v>
                </c:pt>
                <c:pt idx="1">
                  <c:v>135</c:v>
                </c:pt>
                <c:pt idx="2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0F-49FE-BBF5-CE89D4936E04}"/>
            </c:ext>
          </c:extLst>
        </c:ser>
        <c:ser>
          <c:idx val="1"/>
          <c:order val="1"/>
          <c:tx>
            <c:strRef>
              <c:f>Officials_Overview_Demographics!$C$48</c:f>
              <c:strCache>
                <c:ptCount val="1"/>
                <c:pt idx="0">
                  <c:v>Percentage Experience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B-1C2E-4BDA-9041-45883433A3F0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D-1C2E-4BDA-9041-45883433A3F0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F-1C2E-4BDA-9041-45883433A3F0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0-1C2E-4BDA-9041-45883433A3F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Officials_Overview_Demographics!$A$49:$A$52</c:f>
              <c:strCache>
                <c:ptCount val="3"/>
                <c:pt idx="0">
                  <c:v>16 or more</c:v>
                </c:pt>
                <c:pt idx="1">
                  <c:v>0 - 5</c:v>
                </c:pt>
                <c:pt idx="2">
                  <c:v>5 - 16</c:v>
                </c:pt>
              </c:strCache>
            </c:strRef>
          </c:cat>
          <c:val>
            <c:numRef>
              <c:f>Officials_Overview_Demographics!$C$49:$C$52</c:f>
              <c:numCache>
                <c:formatCode>0.00%</c:formatCode>
                <c:ptCount val="3"/>
                <c:pt idx="0">
                  <c:v>0.18181818181818182</c:v>
                </c:pt>
                <c:pt idx="1">
                  <c:v>0.42319749216300939</c:v>
                </c:pt>
                <c:pt idx="2">
                  <c:v>0.39498432601880878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E0F-49FE-BBF5-CE89D4936E0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graphs.xlsx]Officials_F3!PivotTable10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3c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218535183102113E-2"/>
              <c:y val="-7.1006180815918621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4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9.0722956505436825E-2"/>
              <c:y val="-1.669749573780169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5.9218535183102113E-2"/>
              <c:y val="-7.1006180815918621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Officials_F3!$B$58</c:f>
              <c:strCache>
                <c:ptCount val="1"/>
                <c:pt idx="0">
                  <c:v>Counter of Question 3c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05C-48FD-A9AE-E820AE4D2F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05C-48FD-A9AE-E820AE4D2FAE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05C-48FD-A9AE-E820AE4D2F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05C-48FD-A9AE-E820AE4D2FA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F05C-48FD-A9AE-E820AE4D2FAE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F05C-48FD-A9AE-E820AE4D2FA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05C-48FD-A9AE-E820AE4D2FAE}"/>
              </c:ext>
            </c:extLst>
          </c:dPt>
          <c:dLbls>
            <c:dLbl>
              <c:idx val="1"/>
              <c:layout>
                <c:manualLayout>
                  <c:x val="9.0722956505436825E-2"/>
                  <c:y val="-1.669749573780169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5C-48FD-A9AE-E820AE4D2FAE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Officials_F3!$A$59:$A$63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Officials_F3!$B$59:$B$63</c:f>
              <c:numCache>
                <c:formatCode>General</c:formatCode>
                <c:ptCount val="4"/>
                <c:pt idx="0">
                  <c:v>20</c:v>
                </c:pt>
                <c:pt idx="1">
                  <c:v>43</c:v>
                </c:pt>
                <c:pt idx="2">
                  <c:v>96</c:v>
                </c:pt>
                <c:pt idx="3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05C-48FD-A9AE-E820AE4D2FAE}"/>
            </c:ext>
          </c:extLst>
        </c:ser>
        <c:ser>
          <c:idx val="1"/>
          <c:order val="1"/>
          <c:tx>
            <c:strRef>
              <c:f>Officials_F3!$C$58</c:f>
              <c:strCache>
                <c:ptCount val="1"/>
                <c:pt idx="0">
                  <c:v>Percentage of Question 3c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CB7-421F-91BD-9F9D9D011571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6CB7-421F-91BD-9F9D9D011571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CB7-421F-91BD-9F9D9D01157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6CB7-421F-91BD-9F9D9D01157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6CB7-421F-91BD-9F9D9D0115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Officials_F3!$A$59:$A$63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Officials_F3!$C$59:$C$63</c:f>
              <c:numCache>
                <c:formatCode>0.00%</c:formatCode>
                <c:ptCount val="4"/>
                <c:pt idx="0">
                  <c:v>6.2695924764890276E-2</c:v>
                </c:pt>
                <c:pt idx="1">
                  <c:v>0.13479623824451412</c:v>
                </c:pt>
                <c:pt idx="2">
                  <c:v>0.30094043887147337</c:v>
                </c:pt>
                <c:pt idx="3">
                  <c:v>0.50156739811912221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05C-48FD-A9AE-E820AE4D2FA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graphs.xlsx]Officials_F3!PivotTable9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3d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329646294213224E-2"/>
              <c:y val="-1.172360443762421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4"/>
          </a:solidFill>
          <a:ln>
            <a:noFill/>
          </a:ln>
          <a:effectLst/>
        </c:spPr>
      </c:pivotFmt>
      <c:pivotFmt>
        <c:idx val="146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8.4667354914896836E-3"/>
              <c:y val="4.9052725661346602E-5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4.5329646294213224E-2"/>
              <c:y val="-1.172360443762421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Officials_F3!$B$76</c:f>
              <c:strCache>
                <c:ptCount val="1"/>
                <c:pt idx="0">
                  <c:v>Counter of Question 3d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796-48CB-9873-35CD6CCACE8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796-48CB-9873-35CD6CCACE8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796-48CB-9873-35CD6CCACE8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796-48CB-9873-35CD6CCACE8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B796-48CB-9873-35CD6CCACE8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B796-48CB-9873-35CD6CCACE8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796-48CB-9873-35CD6CCACE86}"/>
              </c:ext>
            </c:extLst>
          </c:dPt>
          <c:dLbls>
            <c:dLbl>
              <c:idx val="2"/>
              <c:layout>
                <c:manualLayout>
                  <c:x val="8.4667354914896836E-3"/>
                  <c:y val="4.9052725661346602E-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796-48CB-9873-35CD6CCACE8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Officials_F3!$A$77:$A$81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Officials_F3!$B$77:$B$81</c:f>
              <c:numCache>
                <c:formatCode>General</c:formatCode>
                <c:ptCount val="4"/>
                <c:pt idx="0">
                  <c:v>27</c:v>
                </c:pt>
                <c:pt idx="1">
                  <c:v>36</c:v>
                </c:pt>
                <c:pt idx="2">
                  <c:v>99</c:v>
                </c:pt>
                <c:pt idx="3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796-48CB-9873-35CD6CCACE86}"/>
            </c:ext>
          </c:extLst>
        </c:ser>
        <c:ser>
          <c:idx val="1"/>
          <c:order val="1"/>
          <c:tx>
            <c:strRef>
              <c:f>Officials_F3!$C$76</c:f>
              <c:strCache>
                <c:ptCount val="1"/>
                <c:pt idx="0">
                  <c:v>Percentage of Question 3d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745-45CE-B165-24092E0B9BC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6745-45CE-B165-24092E0B9BC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745-45CE-B165-24092E0B9BC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6745-45CE-B165-24092E0B9BC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6745-45CE-B165-24092E0B9B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Officials_F3!$A$77:$A$81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Officials_F3!$C$77:$C$81</c:f>
              <c:numCache>
                <c:formatCode>0.00%</c:formatCode>
                <c:ptCount val="4"/>
                <c:pt idx="0">
                  <c:v>8.4639498432601878E-2</c:v>
                </c:pt>
                <c:pt idx="1">
                  <c:v>0.11285266457680251</c:v>
                </c:pt>
                <c:pt idx="2">
                  <c:v>0.31034482758620691</c:v>
                </c:pt>
                <c:pt idx="3">
                  <c:v>0.49216300940438873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796-48CB-9873-35CD6CCACE8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>
                <a:latin typeface="EYInterstate Light"/>
              </a:defRPr>
            </a:pPr>
            <a:r>
              <a:rPr lang="de-DE">
                <a:latin typeface="EYInterstate Light"/>
              </a:rPr>
              <a:t>Transparency</a:t>
            </a:r>
          </a:p>
        </c:rich>
      </c:tx>
      <c:layout>
        <c:manualLayout>
          <c:xMode val="edge"/>
          <c:yMode val="edge"/>
          <c:x val="2.2774802161592871E-2"/>
          <c:y val="2.312849640187978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Officials_F3!$B$5</c:f>
              <c:strCache>
                <c:ptCount val="1"/>
                <c:pt idx="0">
                  <c:v>Baseline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Officials_F3!$A$6:$A$9</c:f>
              <c:strCache>
                <c:ptCount val="4"/>
                <c:pt idx="0">
                  <c:v>Informed about Procedures</c:v>
                </c:pt>
                <c:pt idx="1">
                  <c:v>Informed about Deviations</c:v>
                </c:pt>
                <c:pt idx="2">
                  <c:v>Consistency of Decisions</c:v>
                </c:pt>
                <c:pt idx="3">
                  <c:v>Standards without Interference</c:v>
                </c:pt>
              </c:strCache>
            </c:strRef>
          </c:cat>
          <c:val>
            <c:numRef>
              <c:f>Officials_F3!$B$6:$B$9</c:f>
              <c:numCache>
                <c:formatCode>0.00</c:formatCode>
                <c:ptCount val="4"/>
                <c:pt idx="0">
                  <c:v>2.1943573667711598</c:v>
                </c:pt>
                <c:pt idx="1">
                  <c:v>1.6489028213166144</c:v>
                </c:pt>
                <c:pt idx="2">
                  <c:v>2.2413793103448274</c:v>
                </c:pt>
                <c:pt idx="3">
                  <c:v>2.2100313479623823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EE-4C68-A53E-C9CDC9AA3FDD}"/>
            </c:ext>
          </c:extLst>
        </c:ser>
        <c:ser>
          <c:idx val="1"/>
          <c:order val="1"/>
          <c:tx>
            <c:strRef>
              <c:f>Officials_F3!$C$5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Officials_F3!$A$6:$A$9</c:f>
              <c:strCache>
                <c:ptCount val="4"/>
                <c:pt idx="0">
                  <c:v>Informed about Procedures</c:v>
                </c:pt>
                <c:pt idx="1">
                  <c:v>Informed about Deviations</c:v>
                </c:pt>
                <c:pt idx="2">
                  <c:v>Consistency of Decisions</c:v>
                </c:pt>
                <c:pt idx="3">
                  <c:v>Standards without Interference</c:v>
                </c:pt>
              </c:strCache>
            </c:strRef>
          </c:cat>
          <c:val>
            <c:numRef>
              <c:f>Officials_F3!$C$6:$C$9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EE-4C68-A53E-C9CDC9AA3F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4300304"/>
        <c:axId val="1104295952"/>
      </c:radarChart>
      <c:catAx>
        <c:axId val="110430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900">
                <a:latin typeface="EYInterstate Light"/>
              </a:defRPr>
            </a:pPr>
            <a:endParaRPr lang="en-US"/>
          </a:p>
        </c:txPr>
        <c:crossAx val="1104295952"/>
        <c:crosses val="autoZero"/>
        <c:auto val="1"/>
        <c:lblAlgn val="ctr"/>
        <c:lblOffset val="100"/>
        <c:noMultiLvlLbl val="0"/>
      </c:catAx>
      <c:valAx>
        <c:axId val="110429595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104300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latin typeface="EYInterstate Light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graphs.xlsx]Officials_F4!PivotTable6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4a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3936695413073368E-3"/>
              <c:y val="8.92878395490765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0777402824646921E-4"/>
              <c:y val="-9.108321728082234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1361392325959256E-2"/>
              <c:y val="-6.694609345990154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dLbl>
          <c:idx val="0"/>
          <c:layout>
            <c:manualLayout>
              <c:x val="8.1349206349206352E-2"/>
              <c:y val="7.5574365175332531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2"/>
          </a:solidFill>
          <a:ln>
            <a:noFill/>
          </a:ln>
          <a:effectLst/>
        </c:spPr>
      </c:pivotFmt>
      <c:pivotFmt>
        <c:idx val="105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5.2995550410433988E-3"/>
              <c:y val="1.825342194744200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4"/>
          </a:solidFill>
          <a:ln>
            <a:noFill/>
          </a:ln>
          <a:effectLst/>
        </c:spPr>
      </c:pivotFmt>
      <c:pivotFmt>
        <c:idx val="107"/>
        <c:spPr>
          <a:solidFill>
            <a:schemeClr val="accent6"/>
          </a:solidFill>
          <a:ln>
            <a:noFill/>
          </a:ln>
          <a:effectLst/>
        </c:spPr>
      </c:pivotFmt>
      <c:pivotFmt>
        <c:idx val="108"/>
        <c:spPr>
          <a:solidFill>
            <a:schemeClr val="accent5"/>
          </a:solidFill>
          <a:ln>
            <a:noFill/>
          </a:ln>
          <a:effectLst/>
        </c:spPr>
      </c:pivotFmt>
      <c:pivotFmt>
        <c:idx val="109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10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2"/>
          </a:solidFill>
          <a:ln>
            <a:noFill/>
          </a:ln>
          <a:effectLst/>
        </c:spPr>
      </c:pivotFmt>
      <c:pivotFmt>
        <c:idx val="113"/>
        <c:spPr>
          <a:solidFill>
            <a:schemeClr val="accent3"/>
          </a:solidFill>
          <a:ln>
            <a:noFill/>
          </a:ln>
          <a:effectLst/>
        </c:spPr>
      </c:pivotFmt>
      <c:pivotFmt>
        <c:idx val="114"/>
        <c:spPr>
          <a:solidFill>
            <a:schemeClr val="accent4"/>
          </a:solidFill>
          <a:ln>
            <a:noFill/>
          </a:ln>
          <a:effectLst/>
        </c:spPr>
      </c:pivotFmt>
      <c:pivotFmt>
        <c:idx val="115"/>
        <c:spPr>
          <a:solidFill>
            <a:schemeClr val="accent5"/>
          </a:solidFill>
          <a:ln>
            <a:noFill/>
          </a:ln>
          <a:effectLst/>
        </c:spPr>
      </c:pivotFmt>
      <c:pivotFmt>
        <c:idx val="11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Officials_F4!$B$22</c:f>
              <c:strCache>
                <c:ptCount val="1"/>
                <c:pt idx="0">
                  <c:v>Counter of Question 4a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EAC-494F-AF6E-F75ED44A1BE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EAC-494F-AF6E-F75ED44A1BE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EAC-494F-AF6E-F75ED44A1BE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EAC-494F-AF6E-F75ED44A1BE0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8EAC-494F-AF6E-F75ED44A1BE0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8EAC-494F-AF6E-F75ED44A1BE0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8EAC-494F-AF6E-F75ED44A1BE0}"/>
              </c:ext>
            </c:extLst>
          </c:dPt>
          <c:dLbls>
            <c:dLbl>
              <c:idx val="2"/>
              <c:layout>
                <c:manualLayout>
                  <c:x val="-5.2995550410433988E-3"/>
                  <c:y val="1.825342194744200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EAC-494F-AF6E-F75ED44A1BE0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Officials_F4!$A$23:$A$27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Officials_F4!$B$23:$B$27</c:f>
              <c:numCache>
                <c:formatCode>General</c:formatCode>
                <c:ptCount val="4"/>
                <c:pt idx="0">
                  <c:v>137</c:v>
                </c:pt>
                <c:pt idx="1">
                  <c:v>144</c:v>
                </c:pt>
                <c:pt idx="2">
                  <c:v>35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AC-494F-AF6E-F75ED44A1BE0}"/>
            </c:ext>
          </c:extLst>
        </c:ser>
        <c:ser>
          <c:idx val="1"/>
          <c:order val="1"/>
          <c:tx>
            <c:strRef>
              <c:f>Officials_F4!$C$22</c:f>
              <c:strCache>
                <c:ptCount val="1"/>
                <c:pt idx="0">
                  <c:v>Percentage of Question 4a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380F-4A2C-A983-C319A74283B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380F-4A2C-A983-C319A74283B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380F-4A2C-A983-C319A74283B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380F-4A2C-A983-C319A74283B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380F-4A2C-A983-C319A74283B1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14-380F-4A2C-A983-C319A74283B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Officials_F4!$A$23:$A$27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Officials_F4!$C$23:$C$27</c:f>
              <c:numCache>
                <c:formatCode>0.00%</c:formatCode>
                <c:ptCount val="4"/>
                <c:pt idx="0">
                  <c:v>0.42946708463949845</c:v>
                </c:pt>
                <c:pt idx="1">
                  <c:v>0.45141065830721006</c:v>
                </c:pt>
                <c:pt idx="2">
                  <c:v>0.109717868338558</c:v>
                </c:pt>
                <c:pt idx="3">
                  <c:v>9.4043887147335428E-3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EAC-494F-AF6E-F75ED44A1BE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graphs.xlsx]Officials_F4!PivotTable5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4b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1361392325959256E-2"/>
              <c:y val="-5.140436822251817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10"/>
        <c:dLbl>
          <c:idx val="0"/>
          <c:layout>
            <c:manualLayout>
              <c:x val="9.7222222222222224E-2"/>
              <c:y val="6.857769853243725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2"/>
          </a:solidFill>
          <a:ln>
            <a:noFill/>
          </a:ln>
          <a:effectLst/>
        </c:spPr>
      </c:pivotFmt>
      <c:pivotFmt>
        <c:idx val="114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2.5850260080289424E-2"/>
              <c:y val="-1.212596841896656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4"/>
          </a:solidFill>
          <a:ln>
            <a:noFill/>
          </a:ln>
          <a:effectLst/>
        </c:spPr>
      </c:pivotFmt>
      <c:pivotFmt>
        <c:idx val="116"/>
        <c:spPr>
          <a:solidFill>
            <a:schemeClr val="accent5"/>
          </a:solidFill>
          <a:ln>
            <a:noFill/>
          </a:ln>
          <a:effectLst/>
        </c:spPr>
      </c:pivotFmt>
      <c:pivotFmt>
        <c:idx val="117"/>
        <c:spPr>
          <a:solidFill>
            <a:schemeClr val="accent5"/>
          </a:solidFill>
          <a:ln>
            <a:noFill/>
          </a:ln>
          <a:effectLst/>
        </c:spPr>
      </c:pivotFmt>
      <c:pivotFmt>
        <c:idx val="118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1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2"/>
          </a:solidFill>
          <a:ln>
            <a:noFill/>
          </a:ln>
          <a:effectLst/>
        </c:spPr>
      </c:pivotFmt>
      <c:pivotFmt>
        <c:idx val="122"/>
        <c:spPr>
          <a:solidFill>
            <a:schemeClr val="accent3"/>
          </a:solidFill>
          <a:ln>
            <a:noFill/>
          </a:ln>
          <a:effectLst/>
        </c:spPr>
      </c:pivotFmt>
      <c:pivotFmt>
        <c:idx val="123"/>
        <c:spPr>
          <a:solidFill>
            <a:schemeClr val="accent4"/>
          </a:solidFill>
          <a:ln>
            <a:noFill/>
          </a:ln>
          <a:effectLst/>
        </c:spPr>
      </c:pivotFmt>
      <c:pivotFmt>
        <c:idx val="124"/>
        <c:spPr>
          <a:solidFill>
            <a:schemeClr val="accent5"/>
          </a:solidFill>
          <a:ln>
            <a:noFill/>
          </a:ln>
          <a:effectLst/>
        </c:spPr>
      </c:pivotFmt>
      <c:pivotFmt>
        <c:idx val="125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Officials_F4!$B$40</c:f>
              <c:strCache>
                <c:ptCount val="1"/>
                <c:pt idx="0">
                  <c:v>Counter of Question 4b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104-4208-802C-B92428DB02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104-4208-802C-B92428DB025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104-4208-802C-B92428DB025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104-4208-802C-B92428DB025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B104-4208-802C-B92428DB025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B104-4208-802C-B92428DB025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104-4208-802C-B92428DB025F}"/>
              </c:ext>
            </c:extLst>
          </c:dPt>
          <c:dLbls>
            <c:dLbl>
              <c:idx val="2"/>
              <c:layout>
                <c:manualLayout>
                  <c:x val="-2.5850260080289424E-2"/>
                  <c:y val="-1.212596841896656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104-4208-802C-B92428DB025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Officials_F4!$A$41:$A$45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Officials_F4!$B$41:$B$45</c:f>
              <c:numCache>
                <c:formatCode>General</c:formatCode>
                <c:ptCount val="4"/>
                <c:pt idx="0">
                  <c:v>74</c:v>
                </c:pt>
                <c:pt idx="1">
                  <c:v>138</c:v>
                </c:pt>
                <c:pt idx="2">
                  <c:v>93</c:v>
                </c:pt>
                <c:pt idx="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104-4208-802C-B92428DB025F}"/>
            </c:ext>
          </c:extLst>
        </c:ser>
        <c:ser>
          <c:idx val="1"/>
          <c:order val="1"/>
          <c:tx>
            <c:strRef>
              <c:f>Officials_F4!$C$40</c:f>
              <c:strCache>
                <c:ptCount val="1"/>
                <c:pt idx="0">
                  <c:v>Percentage of Question 4b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285-405A-B751-89382B9760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285-405A-B751-89382B9760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5285-405A-B751-89382B9760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285-405A-B751-89382B97607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5285-405A-B751-89382B97607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16-5285-405A-B751-89382B9760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Officials_F4!$A$41:$A$45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Officials_F4!$C$41:$C$45</c:f>
              <c:numCache>
                <c:formatCode>0.00%</c:formatCode>
                <c:ptCount val="4"/>
                <c:pt idx="0">
                  <c:v>0.23197492163009403</c:v>
                </c:pt>
                <c:pt idx="1">
                  <c:v>0.43260188087774293</c:v>
                </c:pt>
                <c:pt idx="2">
                  <c:v>0.29153605015673983</c:v>
                </c:pt>
                <c:pt idx="3">
                  <c:v>4.3887147335423198E-2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104-4208-802C-B92428DB025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475781346578732"/>
          <c:y val="0.27435401560108058"/>
          <c:w val="0.33333333333333331"/>
          <c:h val="0.720984709505450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de-DE"/>
              <a:t>Automation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Officials_F4!$B$5</c:f>
              <c:strCache>
                <c:ptCount val="1"/>
                <c:pt idx="0">
                  <c:v>Baseline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Officials_F4!$A$6:$A$7</c:f>
              <c:strCache>
                <c:ptCount val="2"/>
                <c:pt idx="0">
                  <c:v>IT Systems Training</c:v>
                </c:pt>
                <c:pt idx="1">
                  <c:v>IT Systems-driven Compliance</c:v>
                </c:pt>
              </c:strCache>
            </c:strRef>
          </c:cat>
          <c:val>
            <c:numRef>
              <c:f>Officials_F4!$B$6:$B$7</c:f>
              <c:numCache>
                <c:formatCode>0.00</c:formatCode>
                <c:ptCount val="2"/>
                <c:pt idx="0">
                  <c:v>2.3009404388714731</c:v>
                </c:pt>
                <c:pt idx="1">
                  <c:v>1.8526645768025078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D3-45FF-8E68-0D6F2DDC35C6}"/>
            </c:ext>
          </c:extLst>
        </c:ser>
        <c:ser>
          <c:idx val="1"/>
          <c:order val="1"/>
          <c:tx>
            <c:strRef>
              <c:f>Officials_F4!$C$5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Officials_F4!$A$6:$A$7</c:f>
              <c:strCache>
                <c:ptCount val="2"/>
                <c:pt idx="0">
                  <c:v>IT Systems Training</c:v>
                </c:pt>
                <c:pt idx="1">
                  <c:v>IT Systems-driven Compliance</c:v>
                </c:pt>
              </c:strCache>
            </c:strRef>
          </c:cat>
          <c:val>
            <c:numRef>
              <c:f>Officials_F4!$C$6:$C$7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B0D3-45FF-8E68-0D6F2DDC3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4301392"/>
        <c:axId val="1104297584"/>
      </c:barChart>
      <c:catAx>
        <c:axId val="110430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104297584"/>
        <c:crosses val="autoZero"/>
        <c:auto val="1"/>
        <c:lblAlgn val="ctr"/>
        <c:lblOffset val="100"/>
        <c:noMultiLvlLbl val="0"/>
      </c:catAx>
      <c:valAx>
        <c:axId val="110429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104301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EYInterstate Ligh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graphs.xlsx]Officials_F5!PivotTable3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EYInterstate Ligh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  <a:latin typeface="EYInterstate Light"/>
              </a:rPr>
              <a:t>Question 5a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</c:pivotFmt>
      <c:pivotFmt>
        <c:idx val="2"/>
      </c:pivotFmt>
      <c:pivotFmt>
        <c:idx val="3"/>
      </c:pivotFmt>
      <c:pivotFmt>
        <c:idx val="4"/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</c:pivotFmt>
      <c:pivotFmt>
        <c:idx val="9"/>
      </c:pivotFmt>
      <c:pivotFmt>
        <c:idx val="10"/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</c:pivotFmt>
      <c:pivotFmt>
        <c:idx val="14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</c:pivotFmt>
      <c:pivotFmt>
        <c:idx val="16"/>
      </c:pivotFmt>
      <c:pivotFmt>
        <c:idx val="17"/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</c:pivotFmt>
      <c:pivotFmt>
        <c:idx val="21"/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</c:pivotFmt>
      <c:pivotFmt>
        <c:idx val="24"/>
      </c:pivotFmt>
      <c:pivotFmt>
        <c:idx val="25"/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</c:pivotFmt>
      <c:pivotFmt>
        <c:idx val="29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</c:pivotFmt>
      <c:pivotFmt>
        <c:idx val="31"/>
      </c:pivotFmt>
      <c:pivotFmt>
        <c:idx val="32"/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</c:pivotFmt>
      <c:pivotFmt>
        <c:idx val="36"/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</c:pivotFmt>
      <c:pivotFmt>
        <c:idx val="39"/>
      </c:pivotFmt>
      <c:pivotFmt>
        <c:idx val="40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</c:pivotFmt>
      <c:pivotFmt>
        <c:idx val="45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</c:pivotFmt>
      <c:pivotFmt>
        <c:idx val="47"/>
      </c:pivotFmt>
      <c:pivotFmt>
        <c:idx val="48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</c:pivotFmt>
      <c:pivotFmt>
        <c:idx val="53"/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</c:pivotFmt>
      <c:pivotFmt>
        <c:idx val="56"/>
      </c:pivotFmt>
      <c:pivotFmt>
        <c:idx val="57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</c:pivotFmt>
      <c:pivotFmt>
        <c:idx val="62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</c:pivotFmt>
      <c:pivotFmt>
        <c:idx val="64"/>
      </c:pivotFmt>
      <c:pivotFmt>
        <c:idx val="65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</c:pivotFmt>
      <c:pivotFmt>
        <c:idx val="69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</c:pivotFmt>
      <c:pivotFmt>
        <c:idx val="71"/>
      </c:pivotFmt>
      <c:pivotFmt>
        <c:idx val="72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</c:pivotFmt>
      <c:pivotFmt>
        <c:idx val="76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</c:pivotFmt>
      <c:pivotFmt>
        <c:idx val="78"/>
      </c:pivotFmt>
      <c:pivotFmt>
        <c:idx val="79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</c:pivotFmt>
      <c:pivotFmt>
        <c:idx val="83"/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</c:pivotFmt>
      <c:pivotFmt>
        <c:idx val="86"/>
      </c:pivotFmt>
      <c:pivotFmt>
        <c:idx val="87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</c:pivotFmt>
      <c:pivotFmt>
        <c:idx val="92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</c:pivotFmt>
      <c:pivotFmt>
        <c:idx val="94"/>
      </c:pivotFmt>
      <c:pivotFmt>
        <c:idx val="95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</c:pivotFmt>
      <c:pivotFmt>
        <c:idx val="100"/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</c:pivotFmt>
      <c:pivotFmt>
        <c:idx val="103"/>
      </c:pivotFmt>
      <c:pivotFmt>
        <c:idx val="104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</c:pivotFmt>
      <c:pivotFmt>
        <c:idx val="110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</c:pivotFmt>
      <c:pivotFmt>
        <c:idx val="112"/>
      </c:pivotFmt>
      <c:pivotFmt>
        <c:idx val="113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</c:pivotFmt>
      <c:pivotFmt>
        <c:idx val="119"/>
        <c:dLbl>
          <c:idx val="0"/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</c:pivotFmt>
      <c:pivotFmt>
        <c:idx val="121"/>
      </c:pivotFmt>
      <c:pivotFmt>
        <c:idx val="122"/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dLbl>
          <c:idx val="0"/>
          <c:layout>
            <c:manualLayout>
              <c:x val="2.0266685414323211E-2"/>
              <c:y val="-1.117232617450763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dLbl>
          <c:idx val="0"/>
          <c:layout>
            <c:manualLayout>
              <c:x val="6.1815710536183052E-2"/>
              <c:y val="-3.427686794607617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5.8882492638809621E-3"/>
              <c:y val="-1.060503582520130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29"/>
        <c:spPr>
          <a:solidFill>
            <a:schemeClr val="accent3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824514564509837E-2"/>
              <c:y val="-2.852251126998719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4"/>
          </a:solidFill>
          <a:ln w="19050">
            <a:solidFill>
              <a:schemeClr val="lt1"/>
            </a:solidFill>
          </a:ln>
          <a:effectLst/>
        </c:spPr>
      </c:pivotFmt>
      <c:pivotFmt>
        <c:idx val="131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35"/>
        <c:spPr>
          <a:solidFill>
            <a:schemeClr val="accent3"/>
          </a:solidFill>
          <a:ln w="19050">
            <a:solidFill>
              <a:schemeClr val="lt1"/>
            </a:solidFill>
          </a:ln>
          <a:effectLst/>
        </c:spPr>
      </c:pivotFmt>
      <c:pivotFmt>
        <c:idx val="136"/>
        <c:spPr>
          <a:solidFill>
            <a:schemeClr val="accent4"/>
          </a:solidFill>
          <a:ln w="19050">
            <a:solidFill>
              <a:schemeClr val="lt1"/>
            </a:solidFill>
          </a:ln>
          <a:effectLst/>
        </c:spPr>
      </c:pivotFmt>
      <c:pivotFmt>
        <c:idx val="137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Officials_F5!$B$22</c:f>
              <c:strCache>
                <c:ptCount val="1"/>
                <c:pt idx="0">
                  <c:v>Counter of Question 5a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74-4109-80BA-98165A7F8FA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74-4109-80BA-98165A7F8FA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74-4109-80BA-98165A7F8FA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74-4109-80BA-98165A7F8FA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BC74-4109-80BA-98165A7F8FA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BC74-4109-80BA-98165A7F8FA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BC74-4109-80BA-98165A7F8FAF}"/>
              </c:ext>
            </c:extLst>
          </c:dPt>
          <c:dLbls>
            <c:dLbl>
              <c:idx val="0"/>
              <c:layout>
                <c:manualLayout>
                  <c:x val="-5.8882492638809621E-3"/>
                  <c:y val="-1.060503582520130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74-4109-80BA-98165A7F8FAF}"/>
                </c:ext>
              </c:extLst>
            </c:dLbl>
            <c:dLbl>
              <c:idx val="2"/>
              <c:layout>
                <c:manualLayout>
                  <c:x val="-2.824514564509837E-2"/>
                  <c:y val="-2.852251126998719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74-4109-80BA-98165A7F8FA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Officials_F5!$A$23:$A$27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Officials_F5!$B$23:$B$27</c:f>
              <c:numCache>
                <c:formatCode>General</c:formatCode>
                <c:ptCount val="4"/>
                <c:pt idx="0">
                  <c:v>72</c:v>
                </c:pt>
                <c:pt idx="1">
                  <c:v>153</c:v>
                </c:pt>
                <c:pt idx="2">
                  <c:v>74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C74-4109-80BA-98165A7F8FAF}"/>
            </c:ext>
          </c:extLst>
        </c:ser>
        <c:ser>
          <c:idx val="1"/>
          <c:order val="1"/>
          <c:tx>
            <c:strRef>
              <c:f>Officials_F5!$C$22</c:f>
              <c:strCache>
                <c:ptCount val="1"/>
                <c:pt idx="0">
                  <c:v>Percentage of Question 5a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DE7-45D1-A77E-C400CEA5197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DE7-45D1-A77E-C400CEA5197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2DE7-45D1-A77E-C400CEA5197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2DE7-45D1-A77E-C400CEA5197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2DE7-45D1-A77E-C400CEA5197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Officials_F5!$A$23:$A$27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Officials_F5!$C$23:$C$27</c:f>
              <c:numCache>
                <c:formatCode>0.00%</c:formatCode>
                <c:ptCount val="4"/>
                <c:pt idx="0">
                  <c:v>0.22570532915360503</c:v>
                </c:pt>
                <c:pt idx="1">
                  <c:v>0.47962382445141066</c:v>
                </c:pt>
                <c:pt idx="2">
                  <c:v>0.23197492163009403</c:v>
                </c:pt>
                <c:pt idx="3">
                  <c:v>6.2695924764890276E-2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C74-4109-80BA-98165A7F8FA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graphs.xlsx]Officials_F5!PivotTable4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5b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3936695413073004E-3"/>
              <c:y val="-4.327781166955949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815710536182976E-2"/>
              <c:y val="-2.228358418498239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</c:pivotFmt>
      <c:pivotFmt>
        <c:idx val="128"/>
        <c:spPr>
          <a:solidFill>
            <a:schemeClr val="accent2"/>
          </a:solidFill>
          <a:ln>
            <a:noFill/>
          </a:ln>
          <a:effectLst/>
        </c:spPr>
      </c:pivotFmt>
      <c:pivotFmt>
        <c:idx val="129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2.2232806287465431E-2"/>
              <c:y val="1.030319503661539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4"/>
          </a:solidFill>
          <a:ln>
            <a:noFill/>
          </a:ln>
          <a:effectLst/>
        </c:spPr>
      </c:pivotFmt>
      <c:pivotFmt>
        <c:idx val="131"/>
        <c:spPr>
          <a:solidFill>
            <a:schemeClr val="accent5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</c:pivotFmt>
      <c:pivotFmt>
        <c:idx val="134"/>
        <c:spPr>
          <a:solidFill>
            <a:schemeClr val="accent2"/>
          </a:solidFill>
          <a:ln>
            <a:noFill/>
          </a:ln>
          <a:effectLst/>
        </c:spPr>
      </c:pivotFmt>
      <c:pivotFmt>
        <c:idx val="135"/>
        <c:spPr>
          <a:solidFill>
            <a:schemeClr val="accent3"/>
          </a:solidFill>
          <a:ln>
            <a:noFill/>
          </a:ln>
          <a:effectLst/>
        </c:spPr>
      </c:pivotFmt>
      <c:pivotFmt>
        <c:idx val="136"/>
        <c:spPr>
          <a:solidFill>
            <a:schemeClr val="accent4"/>
          </a:solidFill>
          <a:ln>
            <a:noFill/>
          </a:ln>
          <a:effectLst/>
        </c:spPr>
      </c:pivotFmt>
      <c:pivotFmt>
        <c:idx val="137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Officials_F5!$B$40</c:f>
              <c:strCache>
                <c:ptCount val="1"/>
                <c:pt idx="0">
                  <c:v>Counter of Question 5b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7D0-4DD3-B25D-1AFC0D73CE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7D0-4DD3-B25D-1AFC0D73CE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7D0-4DD3-B25D-1AFC0D73CE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7D0-4DD3-B25D-1AFC0D73CE7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D7D0-4DD3-B25D-1AFC0D73CE75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D7D0-4DD3-B25D-1AFC0D73CE7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D7D0-4DD3-B25D-1AFC0D73CE75}"/>
              </c:ext>
            </c:extLst>
          </c:dPt>
          <c:dLbls>
            <c:dLbl>
              <c:idx val="2"/>
              <c:layout>
                <c:manualLayout>
                  <c:x val="-2.2232806287465431E-2"/>
                  <c:y val="1.030319503661539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D0-4DD3-B25D-1AFC0D73CE75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Officials_F5!$A$41:$A$45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Officials_F5!$B$41:$B$45</c:f>
              <c:numCache>
                <c:formatCode>General</c:formatCode>
                <c:ptCount val="4"/>
                <c:pt idx="0">
                  <c:v>63</c:v>
                </c:pt>
                <c:pt idx="1">
                  <c:v>175</c:v>
                </c:pt>
                <c:pt idx="2">
                  <c:v>65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7D0-4DD3-B25D-1AFC0D73CE75}"/>
            </c:ext>
          </c:extLst>
        </c:ser>
        <c:ser>
          <c:idx val="1"/>
          <c:order val="1"/>
          <c:tx>
            <c:strRef>
              <c:f>Officials_F5!$C$40</c:f>
              <c:strCache>
                <c:ptCount val="1"/>
                <c:pt idx="0">
                  <c:v>Percentage of Question 5b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FC4A-4FAB-8092-1E018D7265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FC4A-4FAB-8092-1E018D7265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FC4A-4FAB-8092-1E018D7265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FC4A-4FAB-8092-1E018D7265A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FC4A-4FAB-8092-1E018D7265A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Officials_F5!$A$41:$A$45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Officials_F5!$C$41:$C$45</c:f>
              <c:numCache>
                <c:formatCode>0.00%</c:formatCode>
                <c:ptCount val="4"/>
                <c:pt idx="0">
                  <c:v>0.19749216300940439</c:v>
                </c:pt>
                <c:pt idx="1">
                  <c:v>0.54858934169278994</c:v>
                </c:pt>
                <c:pt idx="2">
                  <c:v>0.20376175548589343</c:v>
                </c:pt>
                <c:pt idx="3">
                  <c:v>5.0156739811912224E-2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7D0-4DD3-B25D-1AFC0D73CE7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800">
                <a:latin typeface="EYInterstate Light"/>
              </a:defRPr>
            </a:pPr>
            <a:r>
              <a:rPr lang="de-DE" sz="1800">
                <a:latin typeface="EYInterstate Light"/>
              </a:rPr>
              <a:t>Reform and Modernization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Officials_F5!$B$5</c:f>
              <c:strCache>
                <c:ptCount val="1"/>
                <c:pt idx="0">
                  <c:v>Baseline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Officials_F5!$A$6:$A$7</c:f>
              <c:strCache>
                <c:ptCount val="2"/>
                <c:pt idx="0">
                  <c:v>Sense of Involvement</c:v>
                </c:pt>
                <c:pt idx="1">
                  <c:v>Impact of Reforms</c:v>
                </c:pt>
              </c:strCache>
            </c:strRef>
          </c:cat>
          <c:val>
            <c:numRef>
              <c:f>Officials_F5!$B$6:$B$7</c:f>
              <c:numCache>
                <c:formatCode>0.00</c:formatCode>
                <c:ptCount val="2"/>
                <c:pt idx="0">
                  <c:v>1.8683385579937304</c:v>
                </c:pt>
                <c:pt idx="1">
                  <c:v>1.8934169278996866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43-4D08-AB03-538089DF9B94}"/>
            </c:ext>
          </c:extLst>
        </c:ser>
        <c:ser>
          <c:idx val="1"/>
          <c:order val="1"/>
          <c:tx>
            <c:strRef>
              <c:f>Officials_F5!$C$5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Officials_F5!$A$6:$A$7</c:f>
              <c:strCache>
                <c:ptCount val="2"/>
                <c:pt idx="0">
                  <c:v>Sense of Involvement</c:v>
                </c:pt>
                <c:pt idx="1">
                  <c:v>Impact of Reforms</c:v>
                </c:pt>
              </c:strCache>
            </c:strRef>
          </c:cat>
          <c:val>
            <c:numRef>
              <c:f>Officials_F5!$C$6:$C$7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8E43-4D08-AB03-538089DF9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4293776"/>
        <c:axId val="1104304112"/>
      </c:barChart>
      <c:catAx>
        <c:axId val="110429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00">
                <a:latin typeface="EYInterstate Light"/>
              </a:defRPr>
            </a:pPr>
            <a:endParaRPr lang="en-US"/>
          </a:p>
        </c:txPr>
        <c:crossAx val="1104304112"/>
        <c:crosses val="autoZero"/>
        <c:auto val="1"/>
        <c:lblAlgn val="ctr"/>
        <c:lblOffset val="100"/>
        <c:noMultiLvlLbl val="0"/>
      </c:catAx>
      <c:valAx>
        <c:axId val="110430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>
                <a:latin typeface="EYInterstate Light"/>
              </a:defRPr>
            </a:pPr>
            <a:endParaRPr lang="en-US"/>
          </a:p>
        </c:txPr>
        <c:crossAx val="1104293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latin typeface="EYInterstate Light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6a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9303890925383051E-2"/>
              <c:y val="-3.162255742429599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2.4248789348695895E-2"/>
              <c:y val="-3.354709540460014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  <c:pivotFmt>
        <c:idx val="157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dLbl>
          <c:idx val="0"/>
          <c:layout>
            <c:manualLayout>
              <c:x val="3.3806145752832196E-3"/>
              <c:y val="2.688227683522807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Officials_F6!$B$22</c:f>
              <c:strCache>
                <c:ptCount val="1"/>
                <c:pt idx="0">
                  <c:v>Counter of Question 6a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EC44-4F37-ADD1-EA1166E0E2B6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EC44-4F37-ADD1-EA1166E0E2B6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EC44-4F37-ADD1-EA1166E0E2B6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EC44-4F37-ADD1-EA1166E0E2B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EC44-4F37-ADD1-EA1166E0E2B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EC44-4F37-ADD1-EA1166E0E2B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C44-4F37-ADD1-EA1166E0E2B6}"/>
              </c:ext>
            </c:extLst>
          </c:dPt>
          <c:dLbls>
            <c:dLbl>
              <c:idx val="2"/>
              <c:layout>
                <c:manualLayout>
                  <c:x val="3.3806145752832196E-3"/>
                  <c:y val="2.688227683522807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44-4F37-ADD1-EA1166E0E2B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Officials_F6!$B$23:$B$27</c:f>
              <c:numCache>
                <c:formatCode>General</c:formatCode>
                <c:ptCount val="4"/>
                <c:pt idx="0">
                  <c:v>93</c:v>
                </c:pt>
                <c:pt idx="1">
                  <c:v>143</c:v>
                </c:pt>
                <c:pt idx="2">
                  <c:v>64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44-4F37-ADD1-EA1166E0E2B6}"/>
            </c:ext>
          </c:extLst>
        </c:ser>
        <c:ser>
          <c:idx val="1"/>
          <c:order val="1"/>
          <c:tx>
            <c:strRef>
              <c:f>Officials_F6!$C$22</c:f>
              <c:strCache>
                <c:ptCount val="1"/>
                <c:pt idx="0">
                  <c:v>Percentage of Question 6a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CD42-4FCE-84B1-960F611FEFE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CD42-4FCE-84B1-960F611FEFE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CD42-4FCE-84B1-960F611FEFE2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CD42-4FCE-84B1-960F611FEFE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CD42-4FCE-84B1-960F611FEF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Officials_F6!$C$23:$C$27</c:f>
              <c:numCache>
                <c:formatCode>0.00%</c:formatCode>
                <c:ptCount val="4"/>
                <c:pt idx="0">
                  <c:v>0.29153605015673983</c:v>
                </c:pt>
                <c:pt idx="1">
                  <c:v>0.44827586206896552</c:v>
                </c:pt>
                <c:pt idx="2">
                  <c:v>0.20062695924764889</c:v>
                </c:pt>
                <c:pt idx="3">
                  <c:v>5.9561128526645767E-2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C44-4F37-ADD1-EA1166E0E2B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graphs.xlsx]Officials_Overview_Demographics!PivotTable4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Leadership - Officials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8.4056616625343972E-2"/>
              <c:y val="0.31186083637411161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1.6183145791897117E-2"/>
              <c:y val="-0.2791419603418475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3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</c:pivotFmt>
      <c:pivotFmt>
        <c:idx val="125"/>
        <c:spPr>
          <a:solidFill>
            <a:schemeClr val="accent2"/>
          </a:solidFill>
          <a:ln>
            <a:noFill/>
          </a:ln>
          <a:effectLst/>
        </c:spPr>
      </c:pivotFmt>
      <c:pivotFmt>
        <c:idx val="126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</c:pivotFmt>
      <c:pivotFmt>
        <c:idx val="128"/>
        <c:spPr>
          <a:solidFill>
            <a:schemeClr val="accent2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Officials_Overview_Demographics!$B$60</c:f>
              <c:strCache>
                <c:ptCount val="1"/>
                <c:pt idx="0">
                  <c:v>Counter Leadership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235-43AA-8D47-D11FA27512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235-43AA-8D47-D11FA2751268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4-4235-43AA-8D47-D11FA2751268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5-4235-43AA-8D47-D11FA275126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6-4235-43AA-8D47-D11FA2751268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7-4235-43AA-8D47-D11FA275126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8-4235-43AA-8D47-D11FA2751268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Officials_Overview_Demographics!$A$61:$A$63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Officials_Overview_Demographics!$B$61:$B$63</c:f>
              <c:numCache>
                <c:formatCode>General</c:formatCode>
                <c:ptCount val="2"/>
                <c:pt idx="0">
                  <c:v>77</c:v>
                </c:pt>
                <c:pt idx="1">
                  <c:v>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35-43AA-8D47-D11FA2751268}"/>
            </c:ext>
          </c:extLst>
        </c:ser>
        <c:ser>
          <c:idx val="1"/>
          <c:order val="1"/>
          <c:tx>
            <c:strRef>
              <c:f>Officials_Overview_Demographics!$C$60</c:f>
              <c:strCache>
                <c:ptCount val="1"/>
                <c:pt idx="0">
                  <c:v>Percentage Leadership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AF6-4DE2-B4A1-031CB57EB24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AF6-4DE2-B4A1-031CB57EB2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Officials_Overview_Demographics!$A$61:$A$63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Officials_Overview_Demographics!$C$61:$C$63</c:f>
              <c:numCache>
                <c:formatCode>0.00%</c:formatCode>
                <c:ptCount val="2"/>
                <c:pt idx="0">
                  <c:v>0.2413793103448276</c:v>
                </c:pt>
                <c:pt idx="1">
                  <c:v>0.75862068965517238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35-43AA-8D47-D11FA275126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Question 6b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"/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</c:pivotFmt>
      <c:pivotFmt>
        <c:idx val="14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</c:pivotFmt>
      <c:pivotFmt>
        <c:idx val="20"/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</c:pivotFmt>
      <c:pivotFmt>
        <c:idx val="22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</c:pivotFmt>
      <c:pivotFmt>
        <c:idx val="28"/>
      </c:pivotFmt>
      <c:pivotFmt>
        <c:idx val="29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</c:pivotFmt>
      <c:pivotFmt>
        <c:idx val="35"/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</c:pivotFmt>
      <c:pivotFmt>
        <c:idx val="37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</c:pivotFmt>
      <c:pivotFmt>
        <c:idx val="44"/>
      </c:pivotFmt>
      <c:pivotFmt>
        <c:idx val="45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</c:pivotFmt>
      <c:pivotFmt>
        <c:idx val="52"/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</c:pivotFmt>
      <c:pivotFmt>
        <c:idx val="54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</c:pivotFmt>
      <c:pivotFmt>
        <c:idx val="61"/>
      </c:pivotFmt>
      <c:pivotFmt>
        <c:idx val="62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</c:pivotFmt>
      <c:pivotFmt>
        <c:idx val="68"/>
      </c:pivotFmt>
      <c:pivotFmt>
        <c:idx val="69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</c:pivotFmt>
      <c:pivotFmt>
        <c:idx val="75"/>
      </c:pivotFmt>
      <c:pivotFmt>
        <c:idx val="76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</c:pivotFmt>
      <c:pivotFmt>
        <c:idx val="82"/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</c:pivotFmt>
      <c:pivotFmt>
        <c:idx val="84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</c:pivotFmt>
      <c:pivotFmt>
        <c:idx val="91"/>
      </c:pivotFmt>
      <c:pivotFmt>
        <c:idx val="92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</c:pivotFmt>
      <c:pivotFmt>
        <c:idx val="99"/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</c:pivotFmt>
      <c:pivotFmt>
        <c:idx val="101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</c:pivotFmt>
      <c:pivotFmt>
        <c:idx val="109"/>
      </c:pivotFmt>
      <c:pivotFmt>
        <c:idx val="110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</c:pivotFmt>
      <c:pivotFmt>
        <c:idx val="118"/>
      </c:pivotFmt>
      <c:pivotFmt>
        <c:idx val="119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26"/>
      </c:pivotFmt>
      <c:pivotFmt>
        <c:idx val="127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34"/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36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3"/>
      </c:pivotFmt>
      <c:pivotFmt>
        <c:idx val="144"/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  <c:pivotFmt>
        <c:idx val="157"/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8"/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dLbl>
          <c:idx val="0"/>
          <c:layout>
            <c:manualLayout>
              <c:x val="-1.7539838874393681E-2"/>
              <c:y val="3.561196205788043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Officials_F6!$B$40</c:f>
              <c:strCache>
                <c:ptCount val="1"/>
                <c:pt idx="0">
                  <c:v>Counter of Question 6b</c:v>
                </c:pt>
              </c:strCache>
            </c:strRef>
          </c:tx>
          <c:dLbls>
            <c:dLbl>
              <c:idx val="2"/>
              <c:layout>
                <c:manualLayout>
                  <c:x val="-1.7539838874393681E-2"/>
                  <c:y val="3.561196205788043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8F-4A48-91FE-7395605E925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Officials_F6!$B$41:$B$45</c:f>
              <c:numCache>
                <c:formatCode>General</c:formatCode>
                <c:ptCount val="4"/>
                <c:pt idx="0">
                  <c:v>57</c:v>
                </c:pt>
                <c:pt idx="1">
                  <c:v>180</c:v>
                </c:pt>
                <c:pt idx="2">
                  <c:v>64</c:v>
                </c:pt>
                <c:pt idx="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D9-4E12-AAB7-54E4A2DF94CB}"/>
            </c:ext>
          </c:extLst>
        </c:ser>
        <c:ser>
          <c:idx val="1"/>
          <c:order val="1"/>
          <c:tx>
            <c:strRef>
              <c:f>Officials_F6!$C$40</c:f>
              <c:strCache>
                <c:ptCount val="1"/>
                <c:pt idx="0">
                  <c:v>Percentage of Question 6b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Officials_F6!$C$41:$C$45</c:f>
              <c:numCache>
                <c:formatCode>0.00%</c:formatCode>
                <c:ptCount val="4"/>
                <c:pt idx="0">
                  <c:v>0.17868338557993729</c:v>
                </c:pt>
                <c:pt idx="1">
                  <c:v>0.56426332288401249</c:v>
                </c:pt>
                <c:pt idx="2">
                  <c:v>0.20062695924764889</c:v>
                </c:pt>
                <c:pt idx="3">
                  <c:v>5.6426332288401257E-2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D9-4E12-AAB7-54E4A2DF94C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graphs.xlsx]Officials_F6!PivotTable52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Option 1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7698412698412627E-2"/>
              <c:y val="0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0099050118735158E-3"/>
              <c:y val="-6.412527265133120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7698412698412627E-2"/>
              <c:y val="0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2"/>
          </a:solidFill>
          <a:ln>
            <a:noFill/>
          </a:ln>
          <a:effectLst/>
        </c:spPr>
      </c:pivotFmt>
      <c:pivotFmt>
        <c:idx val="144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2.0099050118735158E-3"/>
              <c:y val="-6.412527265133120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spPr>
          <a:solidFill>
            <a:schemeClr val="accent3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Officials_F6!$B$105</c:f>
              <c:strCache>
                <c:ptCount val="1"/>
                <c:pt idx="0">
                  <c:v>Counter of Option 1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C35-40D3-A999-0B7010617A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C35-40D3-A999-0B7010617A43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FC35-40D3-A999-0B7010617A43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FC35-40D3-A999-0B7010617A4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FC35-40D3-A999-0B7010617A43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FC35-40D3-A999-0B7010617A4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FC35-40D3-A999-0B7010617A43}"/>
              </c:ext>
            </c:extLst>
          </c:dPt>
          <c:dLbls>
            <c:dLbl>
              <c:idx val="0"/>
              <c:layout>
                <c:manualLayout>
                  <c:x val="3.7698412698412627E-2"/>
                  <c:y val="0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35-40D3-A999-0B7010617A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Officials_F6!$A$106:$A$108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Officials_F6!$B$106:$B$108</c:f>
              <c:numCache>
                <c:formatCode>General</c:formatCode>
                <c:ptCount val="2"/>
                <c:pt idx="0">
                  <c:v>19</c:v>
                </c:pt>
                <c:pt idx="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35-40D3-A999-0B7010617A43}"/>
            </c:ext>
          </c:extLst>
        </c:ser>
        <c:ser>
          <c:idx val="1"/>
          <c:order val="1"/>
          <c:tx>
            <c:strRef>
              <c:f>Officials_F6!$C$105</c:f>
              <c:strCache>
                <c:ptCount val="1"/>
                <c:pt idx="0">
                  <c:v>Percentage of Option 1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7A4-42F5-B407-ECD103E2383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7A4-42F5-B407-ECD103E23833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D-57A4-42F5-B407-ECD103E23833}"/>
              </c:ext>
            </c:extLst>
          </c:dPt>
          <c:cat>
            <c:strRef>
              <c:f>Officials_F6!$A$106:$A$108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Officials_F6!$C$106:$C$108</c:f>
              <c:numCache>
                <c:formatCode>0.00%</c:formatCode>
                <c:ptCount val="2"/>
                <c:pt idx="0">
                  <c:v>5.9561128526645767E-2</c:v>
                </c:pt>
                <c:pt idx="1">
                  <c:v>0.94043887147335425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35-40D3-A999-0B7010617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graphs.xlsx]Officials_F6!PivotTable51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Option 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266029246343842E-3"/>
              <c:y val="-4.771342025765784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</c:pivotFmt>
      <c:pivotFmt>
        <c:idx val="143"/>
        <c:spPr>
          <a:solidFill>
            <a:schemeClr val="accent2"/>
          </a:solidFill>
          <a:ln>
            <a:noFill/>
          </a:ln>
          <a:effectLst/>
        </c:spPr>
      </c:pivotFmt>
      <c:pivotFmt>
        <c:idx val="144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5.9266029246343842E-3"/>
              <c:y val="-4.771342025765784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spPr>
          <a:solidFill>
            <a:schemeClr val="accent3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Officials_F6!$B$120</c:f>
              <c:strCache>
                <c:ptCount val="1"/>
                <c:pt idx="0">
                  <c:v>Counter of Option 2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F23-4A2D-8FD9-0DB6895FAA5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F23-4A2D-8FD9-0DB6895FAA5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DF23-4A2D-8FD9-0DB6895FAA52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DF23-4A2D-8FD9-0DB6895FAA5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DF23-4A2D-8FD9-0DB6895FAA52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DF23-4A2D-8FD9-0DB6895FAA5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DF23-4A2D-8FD9-0DB6895FAA5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Officials_F6!$A$121:$A$123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Officials_F6!$B$121:$B$123</c:f>
              <c:numCache>
                <c:formatCode>General</c:formatCode>
                <c:ptCount val="2"/>
                <c:pt idx="0">
                  <c:v>96</c:v>
                </c:pt>
                <c:pt idx="1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23-4A2D-8FD9-0DB6895FAA52}"/>
            </c:ext>
          </c:extLst>
        </c:ser>
        <c:ser>
          <c:idx val="1"/>
          <c:order val="1"/>
          <c:tx>
            <c:strRef>
              <c:f>Officials_F6!$C$120</c:f>
              <c:strCache>
                <c:ptCount val="1"/>
                <c:pt idx="0">
                  <c:v>Percentage of Option 2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C1E1-48CA-9790-EEE926C5C7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C1E1-48CA-9790-EEE926C5C780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D-C1E1-48CA-9790-EEE926C5C780}"/>
              </c:ext>
            </c:extLst>
          </c:dPt>
          <c:cat>
            <c:strRef>
              <c:f>Officials_F6!$A$121:$A$123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Officials_F6!$C$121:$C$123</c:f>
              <c:numCache>
                <c:formatCode>0.00%</c:formatCode>
                <c:ptCount val="2"/>
                <c:pt idx="0">
                  <c:v>0.30094043887147337</c:v>
                </c:pt>
                <c:pt idx="1">
                  <c:v>0.69905956112852663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23-4A2D-8FD9-0DB6895FA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graphs.xlsx]Officials_F6!PivotTable50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Option 3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107299087614047E-3"/>
              <c:y val="-5.155114902897830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</c:pivotFmt>
      <c:pivotFmt>
        <c:idx val="143"/>
        <c:spPr>
          <a:solidFill>
            <a:schemeClr val="accent2"/>
          </a:solidFill>
          <a:ln>
            <a:noFill/>
          </a:ln>
          <a:effectLst/>
        </c:spPr>
      </c:pivotFmt>
      <c:pivotFmt>
        <c:idx val="144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7.9107299087614047E-3"/>
              <c:y val="-5.155114902897830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spPr>
          <a:solidFill>
            <a:schemeClr val="accent3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Officials_F6!$B$135</c:f>
              <c:strCache>
                <c:ptCount val="1"/>
                <c:pt idx="0">
                  <c:v>Counter of Option 3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860-40D0-9426-9475D20F7C4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860-40D0-9426-9475D20F7C4B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0860-40D0-9426-9475D20F7C4B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0860-40D0-9426-9475D20F7C4B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0860-40D0-9426-9475D20F7C4B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0860-40D0-9426-9475D20F7C4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0860-40D0-9426-9475D20F7C4B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Officials_F6!$A$136:$A$138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Officials_F6!$B$136:$B$138</c:f>
              <c:numCache>
                <c:formatCode>General</c:formatCode>
                <c:ptCount val="2"/>
                <c:pt idx="0">
                  <c:v>220</c:v>
                </c:pt>
                <c:pt idx="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60-40D0-9426-9475D20F7C4B}"/>
            </c:ext>
          </c:extLst>
        </c:ser>
        <c:ser>
          <c:idx val="1"/>
          <c:order val="1"/>
          <c:tx>
            <c:strRef>
              <c:f>Officials_F6!$C$135</c:f>
              <c:strCache>
                <c:ptCount val="1"/>
                <c:pt idx="0">
                  <c:v>Percentage of Option 3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6DE4-4837-93D7-8C494F28293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6DE4-4837-93D7-8C494F28293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D-6DE4-4837-93D7-8C494F282934}"/>
              </c:ext>
            </c:extLst>
          </c:dPt>
          <c:cat>
            <c:strRef>
              <c:f>Officials_F6!$A$136:$A$138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Officials_F6!$C$136:$C$138</c:f>
              <c:numCache>
                <c:formatCode>0.00%</c:formatCode>
                <c:ptCount val="2"/>
                <c:pt idx="0">
                  <c:v>0.68965517241379315</c:v>
                </c:pt>
                <c:pt idx="1">
                  <c:v>0.31034482758620691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60-40D0-9426-9475D20F7C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graphs.xlsx]Officials_F6!PivotTable49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Option 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1.9583489563804526E-3"/>
              <c:y val="-4.382361593447107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</c:pivotFmt>
      <c:pivotFmt>
        <c:idx val="143"/>
        <c:spPr>
          <a:solidFill>
            <a:schemeClr val="accent2"/>
          </a:solidFill>
          <a:ln>
            <a:noFill/>
          </a:ln>
          <a:effectLst/>
        </c:spPr>
      </c:pivotFmt>
      <c:pivotFmt>
        <c:idx val="144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1.9583489563804526E-3"/>
              <c:y val="-4.382361593447107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spPr>
          <a:solidFill>
            <a:schemeClr val="accent3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Officials_F6!$B$150</c:f>
              <c:strCache>
                <c:ptCount val="1"/>
                <c:pt idx="0">
                  <c:v>Counter of Option 4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388-44B3-93D9-0ABAF7E99E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388-44B3-93D9-0ABAF7E99E2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2388-44B3-93D9-0ABAF7E99E2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2388-44B3-93D9-0ABAF7E99E2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2388-44B3-93D9-0ABAF7E99E2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2388-44B3-93D9-0ABAF7E99E2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2388-44B3-93D9-0ABAF7E99E2C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Officials_F6!$A$151:$A$153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Officials_F6!$B$151:$B$153</c:f>
              <c:numCache>
                <c:formatCode>General</c:formatCode>
                <c:ptCount val="2"/>
                <c:pt idx="0">
                  <c:v>51</c:v>
                </c:pt>
                <c:pt idx="1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88-44B3-93D9-0ABAF7E99E2C}"/>
            </c:ext>
          </c:extLst>
        </c:ser>
        <c:ser>
          <c:idx val="1"/>
          <c:order val="1"/>
          <c:tx>
            <c:strRef>
              <c:f>Officials_F6!$C$150</c:f>
              <c:strCache>
                <c:ptCount val="1"/>
                <c:pt idx="0">
                  <c:v>Percentage of Option 4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3021-4EB2-B45F-ABE8DFD014E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3021-4EB2-B45F-ABE8DFD014EA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D-3021-4EB2-B45F-ABE8DFD014EA}"/>
              </c:ext>
            </c:extLst>
          </c:dPt>
          <c:cat>
            <c:strRef>
              <c:f>Officials_F6!$A$151:$A$153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Officials_F6!$C$151:$C$153</c:f>
              <c:numCache>
                <c:formatCode>0.00%</c:formatCode>
                <c:ptCount val="2"/>
                <c:pt idx="0">
                  <c:v>0.15987460815047022</c:v>
                </c:pt>
                <c:pt idx="1">
                  <c:v>0.84012539184952983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88-44B3-93D9-0ABAF7E99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graphs.xlsx]Officials_F6!PivotTable48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Option 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976190476190476E-2"/>
              <c:y val="-4.852013585638084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1771809773778276E-2"/>
              <c:y val="-1.956354800628087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976190476190476E-2"/>
              <c:y val="-4.852013585638084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2"/>
          </a:solidFill>
          <a:ln>
            <a:noFill/>
          </a:ln>
          <a:effectLst/>
        </c:spPr>
      </c:pivotFmt>
      <c:pivotFmt>
        <c:idx val="144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3.1771809773778276E-2"/>
              <c:y val="-1.956354800628087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spPr>
          <a:solidFill>
            <a:schemeClr val="accent3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Officials_F6!$B$165</c:f>
              <c:strCache>
                <c:ptCount val="1"/>
                <c:pt idx="0">
                  <c:v>Counter of Option 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DF8-4644-A419-C384CB17233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DF8-4644-A419-C384CB17233E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ADF8-4644-A419-C384CB17233E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ADF8-4644-A419-C384CB17233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ADF8-4644-A419-C384CB17233E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ADF8-4644-A419-C384CB17233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ADF8-4644-A419-C384CB17233E}"/>
              </c:ext>
            </c:extLst>
          </c:dPt>
          <c:dLbls>
            <c:dLbl>
              <c:idx val="0"/>
              <c:layout>
                <c:manualLayout>
                  <c:x val="2.976190476190476E-2"/>
                  <c:y val="-4.8520135856380845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F8-4644-A419-C384CB17233E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Officials_F6!$A$166:$A$168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Officials_F6!$B$166:$B$168</c:f>
              <c:numCache>
                <c:formatCode>General</c:formatCode>
                <c:ptCount val="2"/>
                <c:pt idx="0">
                  <c:v>14</c:v>
                </c:pt>
                <c:pt idx="1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F8-4644-A419-C384CB17233E}"/>
            </c:ext>
          </c:extLst>
        </c:ser>
        <c:ser>
          <c:idx val="1"/>
          <c:order val="1"/>
          <c:tx>
            <c:strRef>
              <c:f>Officials_F6!$C$165</c:f>
              <c:strCache>
                <c:ptCount val="1"/>
                <c:pt idx="0">
                  <c:v>Percentage of Option 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3CDE-4403-90E2-C0219DA7038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3CDE-4403-90E2-C0219DA7038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D-3CDE-4403-90E2-C0219DA70389}"/>
              </c:ext>
            </c:extLst>
          </c:dPt>
          <c:cat>
            <c:strRef>
              <c:f>Officials_F6!$A$166:$A$168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Officials_F6!$C$166:$C$168</c:f>
              <c:numCache>
                <c:formatCode>0.00%</c:formatCode>
                <c:ptCount val="2"/>
                <c:pt idx="0">
                  <c:v>4.3887147335423198E-2</c:v>
                </c:pt>
                <c:pt idx="1">
                  <c:v>0.9561128526645768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F8-4644-A419-C384CB172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Option 6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96031746031746E-2"/>
              <c:y val="1.473477406679764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9940319960005003E-3"/>
              <c:y val="-3.465572451773587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96031746031746E-2"/>
              <c:y val="1.473477406679764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2"/>
          </a:solidFill>
          <a:ln>
            <a:noFill/>
          </a:ln>
          <a:effectLst/>
        </c:spPr>
      </c:pivotFmt>
      <c:pivotFmt>
        <c:idx val="144"/>
        <c:spPr>
          <a:solidFill>
            <a:srgbClr val="808080"/>
          </a:solidFill>
          <a:ln>
            <a:noFill/>
          </a:ln>
          <a:effectLst/>
        </c:spPr>
        <c:dLbl>
          <c:idx val="0"/>
          <c:layout>
            <c:manualLayout>
              <c:x val="-3.9940319960005003E-3"/>
              <c:y val="-3.465572451773587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dLbl>
          <c:idx val="0"/>
          <c:layout>
            <c:manualLayout>
              <c:x val="3.2316625073595839E-2"/>
              <c:y val="-4.52678405356810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v>Counter of Option 6</c:v>
          </c:tx>
          <c:dLbls>
            <c:dLbl>
              <c:idx val="0"/>
              <c:layout>
                <c:manualLayout>
                  <c:x val="3.2316625073595839E-2"/>
                  <c:y val="-4.5267840535681073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A9-4D9C-A487-3D391E9DABA1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Yes</c:v>
              </c:pt>
              <c:pt idx="1">
                <c:v>No</c:v>
              </c:pt>
            </c:strLit>
          </c:cat>
          <c:val>
            <c:numLit>
              <c:formatCode>General</c:formatCode>
              <c:ptCount val="2"/>
              <c:pt idx="0">
                <c:v>16</c:v>
              </c:pt>
              <c:pt idx="1">
                <c:v>366</c:v>
              </c:pt>
            </c:numLit>
          </c:val>
          <c:extLst>
            <c:ext xmlns:c16="http://schemas.microsoft.com/office/drawing/2014/chart" uri="{C3380CC4-5D6E-409C-BE32-E72D297353CC}">
              <c16:uniqueId val="{00000000-8154-492E-9496-A9C9E0AC1F1A}"/>
            </c:ext>
          </c:extLst>
        </c:ser>
        <c:ser>
          <c:idx val="1"/>
          <c:order val="1"/>
          <c:tx>
            <c:v>Series2</c:v>
          </c:tx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Yes</c:v>
              </c:pt>
              <c:pt idx="1">
                <c:v>No</c:v>
              </c:pt>
            </c:strLit>
          </c:cat>
          <c:val>
            <c:numLit>
              <c:formatCode>General</c:formatCode>
              <c:ptCount val="2"/>
              <c:pt idx="0">
                <c:v>4.1884816753926704E-2</c:v>
              </c:pt>
              <c:pt idx="1">
                <c:v>0.95811518324607325</c:v>
              </c:pt>
            </c:numLit>
          </c:val>
          <c:extLst>
            <c:ext xmlns:c16="http://schemas.microsoft.com/office/drawing/2014/chart" uri="{C3380CC4-5D6E-409C-BE32-E72D297353CC}">
              <c16:uniqueId val="{00000001-8154-492E-9496-A9C9E0AC1F1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graphs.xlsx]Officials_F6!PivotTable16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6c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9468444605378011E-2"/>
              <c:y val="-2.583482538055524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1.6652125150366331E-2"/>
              <c:y val="-5.1881232071779868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Officials_F6!$B$58</c:f>
              <c:strCache>
                <c:ptCount val="1"/>
                <c:pt idx="0">
                  <c:v>Counter of Question 6c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8D6-466E-BEBB-22C0845B9EF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8D6-466E-BEBB-22C0845B9EF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8D6-466E-BEBB-22C0845B9EF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8D6-466E-BEBB-22C0845B9EF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B8D6-466E-BEBB-22C0845B9EF8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B8D6-466E-BEBB-22C0845B9EF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8D6-466E-BEBB-22C0845B9EF8}"/>
              </c:ext>
            </c:extLst>
          </c:dPt>
          <c:dLbls>
            <c:dLbl>
              <c:idx val="2"/>
              <c:layout>
                <c:manualLayout>
                  <c:x val="-1.6652125150366331E-2"/>
                  <c:y val="-5.1881232071779868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D6-466E-BEBB-22C0845B9EF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Officials_F6!$B$59:$B$63</c:f>
              <c:numCache>
                <c:formatCode>General</c:formatCode>
                <c:ptCount val="4"/>
                <c:pt idx="0">
                  <c:v>68</c:v>
                </c:pt>
                <c:pt idx="1">
                  <c:v>151</c:v>
                </c:pt>
                <c:pt idx="2">
                  <c:v>69</c:v>
                </c:pt>
                <c:pt idx="3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8D6-466E-BEBB-22C0845B9EF8}"/>
            </c:ext>
          </c:extLst>
        </c:ser>
        <c:ser>
          <c:idx val="1"/>
          <c:order val="1"/>
          <c:tx>
            <c:strRef>
              <c:f>Officials_F6!$C$58</c:f>
              <c:strCache>
                <c:ptCount val="1"/>
                <c:pt idx="0">
                  <c:v>Percentage of Question 6c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33E9-4AC0-957D-7C1C7B58309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3E9-4AC0-957D-7C1C7B58309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33E9-4AC0-957D-7C1C7B58309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33E9-4AC0-957D-7C1C7B583090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33E9-4AC0-957D-7C1C7B5830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Officials_F6!$C$59:$C$63</c:f>
              <c:numCache>
                <c:formatCode>0.00%</c:formatCode>
                <c:ptCount val="4"/>
                <c:pt idx="0">
                  <c:v>0.21316614420062696</c:v>
                </c:pt>
                <c:pt idx="1">
                  <c:v>0.47335423197492166</c:v>
                </c:pt>
                <c:pt idx="2">
                  <c:v>0.21630094043887146</c:v>
                </c:pt>
                <c:pt idx="3">
                  <c:v>9.7178683385579931E-2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8D6-466E-BEBB-22C0845B9EF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800">
                <a:latin typeface="EYInterstate Light"/>
              </a:defRPr>
            </a:pPr>
            <a:r>
              <a:rPr lang="de-DE" sz="1800">
                <a:latin typeface="EYInterstate Light"/>
              </a:rPr>
              <a:t>Audit &amp; Investigation</a:t>
            </a:r>
          </a:p>
        </c:rich>
      </c:tx>
      <c:layout>
        <c:manualLayout>
          <c:xMode val="edge"/>
          <c:yMode val="edge"/>
          <c:x val="1.7312714858555362E-2"/>
          <c:y val="3.833723078409195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Officials_F6!$B$5</c:f>
              <c:strCache>
                <c:ptCount val="1"/>
                <c:pt idx="0">
                  <c:v>Baseline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Officials_F6!$A$6:$A$10</c:f>
              <c:strCache>
                <c:ptCount val="5"/>
                <c:pt idx="0">
                  <c:v>Whistleblower Protection</c:v>
                </c:pt>
                <c:pt idx="1">
                  <c:v>Action in Response to Reports</c:v>
                </c:pt>
                <c:pt idx="2">
                  <c:v>Fairness</c:v>
                </c:pt>
                <c:pt idx="3">
                  <c:v>Reactiveness</c:v>
                </c:pt>
                <c:pt idx="4">
                  <c:v>Bribery</c:v>
                </c:pt>
              </c:strCache>
            </c:strRef>
          </c:cat>
          <c:val>
            <c:numRef>
              <c:f>Officials_F6!$B$6:$B$10</c:f>
              <c:numCache>
                <c:formatCode>0.00</c:formatCode>
                <c:ptCount val="5"/>
                <c:pt idx="0">
                  <c:v>1.9717868338557993</c:v>
                </c:pt>
                <c:pt idx="1">
                  <c:v>1.865203761755486</c:v>
                </c:pt>
                <c:pt idx="2">
                  <c:v>1.8025078369905956</c:v>
                </c:pt>
                <c:pt idx="3">
                  <c:v>2.8574999999999999</c:v>
                </c:pt>
                <c:pt idx="4">
                  <c:v>2.8213166144200628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C-4C11-A9AD-A2716EC24982}"/>
            </c:ext>
          </c:extLst>
        </c:ser>
        <c:ser>
          <c:idx val="1"/>
          <c:order val="1"/>
          <c:tx>
            <c:strRef>
              <c:f>Officials_F6!$C$5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Officials_F6!$A$6:$A$10</c:f>
              <c:strCache>
                <c:ptCount val="5"/>
                <c:pt idx="0">
                  <c:v>Whistleblower Protection</c:v>
                </c:pt>
                <c:pt idx="1">
                  <c:v>Action in Response to Reports</c:v>
                </c:pt>
                <c:pt idx="2">
                  <c:v>Fairness</c:v>
                </c:pt>
                <c:pt idx="3">
                  <c:v>Reactiveness</c:v>
                </c:pt>
                <c:pt idx="4">
                  <c:v>Bribery</c:v>
                </c:pt>
              </c:strCache>
            </c:strRef>
          </c:cat>
          <c:val>
            <c:numRef>
              <c:f>Officials_F6!$C$6:$C$10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6E4C-4C11-A9AD-A2716EC24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4294320"/>
        <c:axId val="1104298128"/>
      </c:radarChart>
      <c:catAx>
        <c:axId val="110429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00">
                <a:latin typeface="EYInterstate Light"/>
              </a:defRPr>
            </a:pPr>
            <a:endParaRPr lang="en-US"/>
          </a:p>
        </c:txPr>
        <c:crossAx val="1104298128"/>
        <c:crosses val="autoZero"/>
        <c:auto val="1"/>
        <c:lblAlgn val="ctr"/>
        <c:lblOffset val="100"/>
        <c:noMultiLvlLbl val="0"/>
      </c:catAx>
      <c:valAx>
        <c:axId val="110429812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10429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000">
              <a:latin typeface="EYInterstate Light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graphs.xlsx]Officials_F6!PivotTable17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800" b="1" i="0" u="none" strike="noStrike" kern="1200" spc="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Question 6e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800" b="1" i="0" u="none" strike="noStrike" kern="1200" spc="0" baseline="0">
              <a:solidFill>
                <a:srgbClr val="333333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4.9999433077294243E-2"/>
              <c:y val="-4.8760092283273871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Officials_F6!$B$196</c:f>
              <c:strCache>
                <c:ptCount val="1"/>
                <c:pt idx="0">
                  <c:v>Counter of  Question 6e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A9-4EA5-B89E-7A10607BD2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7A9-4EA5-B89E-7A10607BD2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7A9-4EA5-B89E-7A10607BD2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7A9-4EA5-B89E-7A10607BD2A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1AF-4556-A9E9-3CB558BD8AF6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Officials_F6!$A$197:$A$199</c:f>
              <c:strCache>
                <c:ptCount val="2"/>
                <c:pt idx="0">
                  <c:v>You refuse and report the incident</c:v>
                </c:pt>
                <c:pt idx="1">
                  <c:v>You ignore the question and process according to the procedures without reporting the incident</c:v>
                </c:pt>
              </c:strCache>
            </c:strRef>
          </c:cat>
          <c:val>
            <c:numRef>
              <c:f>Officials_F6!$B$197:$B$199</c:f>
              <c:numCache>
                <c:formatCode>General</c:formatCode>
                <c:ptCount val="2"/>
                <c:pt idx="0">
                  <c:v>262</c:v>
                </c:pt>
                <c:pt idx="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A9-4EA5-B89E-7A10607BD2A9}"/>
            </c:ext>
          </c:extLst>
        </c:ser>
        <c:ser>
          <c:idx val="1"/>
          <c:order val="1"/>
          <c:tx>
            <c:strRef>
              <c:f>Officials_F6!$C$196</c:f>
              <c:strCache>
                <c:ptCount val="1"/>
                <c:pt idx="0">
                  <c:v>Percentage of Question 6e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27A9-4EA5-B89E-7A10607BD2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27A9-4EA5-B89E-7A10607BD2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27A9-4EA5-B89E-7A10607BD2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27A9-4EA5-B89E-7A10607BD2A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21AF-4556-A9E9-3CB558BD8A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Officials_F6!$A$197:$A$199</c:f>
              <c:strCache>
                <c:ptCount val="2"/>
                <c:pt idx="0">
                  <c:v>You refuse and report the incident</c:v>
                </c:pt>
                <c:pt idx="1">
                  <c:v>You ignore the question and process according to the procedures without reporting the incident</c:v>
                </c:pt>
              </c:strCache>
            </c:strRef>
          </c:cat>
          <c:val>
            <c:numRef>
              <c:f>Officials_F6!$C$197:$C$199</c:f>
              <c:numCache>
                <c:formatCode>0.00%</c:formatCode>
                <c:ptCount val="2"/>
                <c:pt idx="0">
                  <c:v>0.82131661442006265</c:v>
                </c:pt>
                <c:pt idx="1">
                  <c:v>0.17868338557993729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7A9-4EA5-B89E-7A10607BD2A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graphs.xlsx]Officials_F1!PivotTable1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7882920884889408E-2"/>
              <c:y val="9.548632888799653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7352362204724409E-2"/>
              <c:y val="-2.874326360092562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596987876515436E-2"/>
              <c:y val="-5.470535459353428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7234408198975129E-2"/>
              <c:y val="-6.5443571943129318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Officials_F1!$B$22</c:f>
              <c:strCache>
                <c:ptCount val="1"/>
                <c:pt idx="0">
                  <c:v>Counter of Question 1a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AE4-4191-95AC-A85F374A79C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AE4-4191-95AC-A85F374A79C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AE4-4191-95AC-A85F374A79C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AE4-4191-95AC-A85F374A79C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EAE4-4191-95AC-A85F374A79CD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EAE4-4191-95AC-A85F374A79CD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AE4-4191-95AC-A85F374A79CD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Officials_F1!$B$23:$B$27</c:f>
              <c:numCache>
                <c:formatCode>General</c:formatCode>
                <c:ptCount val="4"/>
                <c:pt idx="0">
                  <c:v>124</c:v>
                </c:pt>
                <c:pt idx="1">
                  <c:v>142</c:v>
                </c:pt>
                <c:pt idx="2">
                  <c:v>44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AE4-4191-95AC-A85F374A79CD}"/>
            </c:ext>
          </c:extLst>
        </c:ser>
        <c:ser>
          <c:idx val="1"/>
          <c:order val="1"/>
          <c:tx>
            <c:strRef>
              <c:f>Officials_F1!$C$22</c:f>
              <c:strCache>
                <c:ptCount val="1"/>
                <c:pt idx="0">
                  <c:v>Percentage of Question 1a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6267-4B80-8DD3-9C54190AD0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6267-4B80-8DD3-9C54190AD04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6267-4B80-8DD3-9C54190AD04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6267-4B80-8DD3-9C54190AD04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6267-4B80-8DD3-9C54190AD04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Officials_F1!$C$23:$C$27</c:f>
              <c:numCache>
                <c:formatCode>0.00%</c:formatCode>
                <c:ptCount val="4"/>
                <c:pt idx="0">
                  <c:v>0.38871473354231972</c:v>
                </c:pt>
                <c:pt idx="1">
                  <c:v>0.44514106583072099</c:v>
                </c:pt>
                <c:pt idx="2">
                  <c:v>0.13793103448275862</c:v>
                </c:pt>
                <c:pt idx="3">
                  <c:v>2.8213166144200628E-2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AE4-4191-95AC-A85F374A79C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graphs.xlsx]Officials_F7!PivotTable25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7857142857142894E-2"/>
              <c:y val="-1.702852277564921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1.9583489563804526E-3"/>
              <c:y val="-4.153685770121646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060336207974006E-2"/>
              <c:y val="-1.209829614210101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</c:pivotFmt>
      <c:pivotFmt>
        <c:idx val="144"/>
        <c:spPr>
          <a:solidFill>
            <a:schemeClr val="accent2"/>
          </a:solidFill>
          <a:ln>
            <a:noFill/>
          </a:ln>
          <a:effectLst/>
        </c:spPr>
      </c:pivotFmt>
      <c:pivotFmt>
        <c:idx val="145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3.2184754558884338E-2"/>
              <c:y val="-3.962055811087056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7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</c:pivotFmt>
      <c:pivotFmt>
        <c:idx val="149"/>
        <c:spPr>
          <a:solidFill>
            <a:schemeClr val="accent2"/>
          </a:solidFill>
          <a:ln>
            <a:noFill/>
          </a:ln>
          <a:effectLst/>
        </c:spPr>
      </c:pivotFmt>
      <c:pivotFmt>
        <c:idx val="150"/>
        <c:spPr>
          <a:solidFill>
            <a:schemeClr val="accent3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Officials_F7!$B$22</c:f>
              <c:strCache>
                <c:ptCount val="1"/>
                <c:pt idx="0">
                  <c:v>Counter of Question 7a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1A8-4759-B50E-13E6AD10979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1A8-4759-B50E-13E6AD10979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C1A8-4759-B50E-13E6AD10979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C1A8-4759-B50E-13E6AD10979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1A8-4759-B50E-13E6AD10979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1A8-4759-B50E-13E6AD10979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A-C1A8-4759-B50E-13E6AD10979C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Officials_F7!$A$23:$A$25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Officials_F7!$B$23:$B$25</c:f>
              <c:numCache>
                <c:formatCode>General</c:formatCode>
                <c:ptCount val="2"/>
                <c:pt idx="0">
                  <c:v>300</c:v>
                </c:pt>
                <c:pt idx="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A8-4759-B50E-13E6AD10979C}"/>
            </c:ext>
          </c:extLst>
        </c:ser>
        <c:ser>
          <c:idx val="1"/>
          <c:order val="1"/>
          <c:tx>
            <c:strRef>
              <c:f>Officials_F7!$C$22</c:f>
              <c:strCache>
                <c:ptCount val="1"/>
                <c:pt idx="0">
                  <c:v>Percentage of Question 7a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DFB-4A71-B20F-3898211F4F0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DFB-4A71-B20F-3898211F4F0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F-BDFB-4A71-B20F-3898211F4F0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Officials_F7!$A$23:$A$25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Officials_F7!$C$23:$C$25</c:f>
              <c:numCache>
                <c:formatCode>0.00%</c:formatCode>
                <c:ptCount val="2"/>
                <c:pt idx="0">
                  <c:v>0.94043887147335425</c:v>
                </c:pt>
                <c:pt idx="1">
                  <c:v>5.9561128526645767E-2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1A8-4759-B50E-13E6AD10979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graphs.xlsx]Officials_F7!PivotTable26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984126984126984E-2"/>
              <c:y val="0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2290368225771836E-2"/>
              <c:y val="-5.496033860891152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2"/>
          </a:solidFill>
          <a:ln>
            <a:noFill/>
          </a:ln>
          <a:effectLst/>
        </c:spPr>
        <c:dLbl>
          <c:idx val="0"/>
          <c:layout>
            <c:manualLayout>
              <c:x val="-5.3410607902514812E-2"/>
              <c:y val="3.076949029597078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7.5116864509487385E-3"/>
              <c:y val="-3.177896897574930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4"/>
          </a:solidFill>
          <a:ln>
            <a:noFill/>
          </a:ln>
          <a:effectLst/>
        </c:spPr>
        <c:dLbl>
          <c:idx val="0"/>
          <c:layout>
            <c:manualLayout>
              <c:x val="-6.4943382272382888E-2"/>
              <c:y val="-2.955008537039424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</c:pivotFmt>
      <c:pivotFmt>
        <c:idx val="151"/>
        <c:spPr>
          <a:solidFill>
            <a:schemeClr val="accent2"/>
          </a:solidFill>
          <a:ln>
            <a:noFill/>
          </a:ln>
          <a:effectLst/>
        </c:spPr>
      </c:pivotFmt>
      <c:pivotFmt>
        <c:idx val="152"/>
        <c:spPr>
          <a:solidFill>
            <a:schemeClr val="accent3"/>
          </a:solidFill>
          <a:ln>
            <a:noFill/>
          </a:ln>
          <a:effectLst/>
        </c:spPr>
      </c:pivotFmt>
      <c:pivotFmt>
        <c:idx val="153"/>
        <c:spPr>
          <a:solidFill>
            <a:schemeClr val="accent4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Officials_F7!$B$39</c:f>
              <c:strCache>
                <c:ptCount val="1"/>
                <c:pt idx="0">
                  <c:v>Counter of Question 7b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A8F-4DD4-A5F0-C9A0EB70BEE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A8F-4DD4-A5F0-C9A0EB70BE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6A8F-4DD4-A5F0-C9A0EB70BE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6A8F-4DD4-A5F0-C9A0EB70BE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6A8F-4DD4-A5F0-C9A0EB70BE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6A8F-4DD4-A5F0-C9A0EB70BE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6A8F-4DD4-A5F0-C9A0EB70BEEC}"/>
              </c:ext>
            </c:extLst>
          </c:dPt>
          <c:dLbls>
            <c:dLbl>
              <c:idx val="0"/>
              <c:layout>
                <c:manualLayout>
                  <c:x val="5.2290368225771836E-2"/>
                  <c:y val="-5.496033860891152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8F-4DD4-A5F0-C9A0EB70BEEC}"/>
                </c:ext>
              </c:extLst>
            </c:dLbl>
            <c:dLbl>
              <c:idx val="1"/>
              <c:layout>
                <c:manualLayout>
                  <c:x val="-5.3410607902514812E-2"/>
                  <c:y val="3.076949029597078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8F-4DD4-A5F0-C9A0EB70BEE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Officials_F7!$A$40:$A$42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Officials_F7!$B$40:$B$42</c:f>
              <c:numCache>
                <c:formatCode>General</c:formatCode>
                <c:ptCount val="2"/>
                <c:pt idx="0">
                  <c:v>286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A8F-4DD4-A5F0-C9A0EB70BEEC}"/>
            </c:ext>
          </c:extLst>
        </c:ser>
        <c:ser>
          <c:idx val="1"/>
          <c:order val="1"/>
          <c:tx>
            <c:strRef>
              <c:f>Officials_F7!$C$39</c:f>
              <c:strCache>
                <c:ptCount val="1"/>
                <c:pt idx="0">
                  <c:v>Percentage of Question 7b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A702-493F-9541-1AE4402D223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A702-493F-9541-1AE4402D223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0-A702-493F-9541-1AE4402D223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2-A702-493F-9541-1AE4402D22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Officials_F7!$A$40:$A$42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Officials_F7!$C$40:$C$42</c:f>
              <c:numCache>
                <c:formatCode>0.00%</c:formatCode>
                <c:ptCount val="2"/>
                <c:pt idx="0">
                  <c:v>0.95333333333333337</c:v>
                </c:pt>
                <c:pt idx="1">
                  <c:v>4.6666666666666669E-2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8F-4DD4-A5F0-C9A0EB70BEE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graphs.xlsx]Officials_F7!PivotTable27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7803555805524328E-2"/>
              <c:y val="9.548574381304438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4.1241251093613297E-2"/>
              <c:y val="-3.152266872845099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2.453895011627304E-2"/>
              <c:y val="3.077935977022986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6"/>
          </a:solidFill>
          <a:ln>
            <a:noFill/>
          </a:ln>
          <a:effectLst/>
        </c:spPr>
      </c:pivotFmt>
      <c:pivotFmt>
        <c:idx val="150"/>
      </c:pivotFmt>
      <c:pivotFmt>
        <c:idx val="151"/>
        <c:spPr>
          <a:solidFill>
            <a:schemeClr val="accent5"/>
          </a:solidFill>
          <a:ln>
            <a:noFill/>
          </a:ln>
          <a:effectLst/>
        </c:spPr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3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</c:pivotFmt>
      <c:pivotFmt>
        <c:idx val="155"/>
        <c:spPr>
          <a:solidFill>
            <a:schemeClr val="accent2"/>
          </a:solidFill>
          <a:ln>
            <a:noFill/>
          </a:ln>
          <a:effectLst/>
        </c:spPr>
      </c:pivotFmt>
      <c:pivotFmt>
        <c:idx val="156"/>
        <c:spPr>
          <a:solidFill>
            <a:schemeClr val="accent3"/>
          </a:solidFill>
          <a:ln>
            <a:noFill/>
          </a:ln>
          <a:effectLst/>
        </c:spPr>
      </c:pivotFmt>
      <c:pivotFmt>
        <c:idx val="157"/>
        <c:spPr>
          <a:solidFill>
            <a:schemeClr val="accent5"/>
          </a:solidFill>
          <a:ln>
            <a:noFill/>
          </a:ln>
          <a:effectLst/>
        </c:spPr>
      </c:pivotFmt>
      <c:pivotFmt>
        <c:idx val="158"/>
        <c:spPr>
          <a:solidFill>
            <a:schemeClr val="accent6"/>
          </a:solidFill>
          <a:ln>
            <a:noFill/>
          </a:ln>
          <a:effectLst/>
        </c:spPr>
      </c:pivotFmt>
      <c:pivotFmt>
        <c:idx val="159"/>
      </c:pivotFmt>
    </c:pivotFmts>
    <c:plotArea>
      <c:layout/>
      <c:pieChart>
        <c:varyColors val="1"/>
        <c:ser>
          <c:idx val="0"/>
          <c:order val="0"/>
          <c:tx>
            <c:strRef>
              <c:f>Officials_F7!$B$56</c:f>
              <c:strCache>
                <c:ptCount val="1"/>
                <c:pt idx="0">
                  <c:v>Counter of Question 7c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B1E-4552-9084-1702AF443FF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B1E-4552-9084-1702AF443FF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B1E-4552-9084-1702AF443FFF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B1E-4552-9084-1702AF443FF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EB1E-4552-9084-1702AF443FF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EB1E-4552-9084-1702AF443FF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D-EB1E-4552-9084-1702AF443FFF}"/>
              </c:ext>
            </c:extLst>
          </c:dPt>
          <c:dLbls>
            <c:dLbl>
              <c:idx val="2"/>
              <c:layout>
                <c:manualLayout>
                  <c:x val="-2.453895011627304E-2"/>
                  <c:y val="3.077935977022986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1E-4552-9084-1702AF443FF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Officials_F7!$A$57:$A$61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Officials_F7!$B$57:$B$61</c:f>
              <c:numCache>
                <c:formatCode>General</c:formatCode>
                <c:ptCount val="4"/>
                <c:pt idx="0">
                  <c:v>119</c:v>
                </c:pt>
                <c:pt idx="1">
                  <c:v>152</c:v>
                </c:pt>
                <c:pt idx="2">
                  <c:v>23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B1E-4552-9084-1702AF443FFF}"/>
            </c:ext>
          </c:extLst>
        </c:ser>
        <c:ser>
          <c:idx val="1"/>
          <c:order val="1"/>
          <c:tx>
            <c:strRef>
              <c:f>Officials_F7!$C$56</c:f>
              <c:strCache>
                <c:ptCount val="1"/>
                <c:pt idx="0">
                  <c:v>Percentage of Question 7c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4411-4BF1-B78E-82BDDECDDE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4411-4BF1-B78E-82BDDECDDE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4411-4BF1-B78E-82BDDECDDE9B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4411-4BF1-B78E-82BDDECDDE9B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4411-4BF1-B78E-82BDDECDDE9B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16-4411-4BF1-B78E-82BDDECDDE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Officials_F7!$A$57:$A$61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Officials_F7!$C$57:$C$61</c:f>
              <c:numCache>
                <c:formatCode>0.00%</c:formatCode>
                <c:ptCount val="4"/>
                <c:pt idx="0">
                  <c:v>0.39666666666666667</c:v>
                </c:pt>
                <c:pt idx="1">
                  <c:v>0.50666666666666671</c:v>
                </c:pt>
                <c:pt idx="2">
                  <c:v>7.6666666666666661E-2</c:v>
                </c:pt>
                <c:pt idx="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B1E-4552-9084-1702AF443FF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graphs.xlsx]Officials_F7!PivotTable28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5.9929227596550432E-3"/>
              <c:y val="-5.5449704354730558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Officials_F7!$B$77</c:f>
              <c:strCache>
                <c:ptCount val="1"/>
                <c:pt idx="0">
                  <c:v>Counter of Question 7d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844-4667-8811-679AD68340C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44-4667-8811-679AD68340C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844-4667-8811-679AD68340C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844-4667-8811-679AD68340C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8844-4667-8811-679AD68340C8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8844-4667-8811-679AD68340C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8844-4667-8811-679AD68340C8}"/>
              </c:ext>
            </c:extLst>
          </c:dPt>
          <c:dLbls>
            <c:dLbl>
              <c:idx val="2"/>
              <c:layout>
                <c:manualLayout>
                  <c:x val="-5.9929227596550432E-3"/>
                  <c:y val="-5.5449704354730558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44-4667-8811-679AD68340C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Officials_F7!$A$78:$A$83</c:f>
              <c:strCache>
                <c:ptCount val="5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  <c:pt idx="4">
                  <c:v>(blank)</c:v>
                </c:pt>
              </c:strCache>
            </c:strRef>
          </c:cat>
          <c:val>
            <c:numRef>
              <c:f>Officials_F7!$B$78:$B$83</c:f>
              <c:numCache>
                <c:formatCode>General</c:formatCode>
                <c:ptCount val="5"/>
                <c:pt idx="0">
                  <c:v>59</c:v>
                </c:pt>
                <c:pt idx="1">
                  <c:v>155</c:v>
                </c:pt>
                <c:pt idx="2">
                  <c:v>55</c:v>
                </c:pt>
                <c:pt idx="3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844-4667-8811-679AD68340C8}"/>
            </c:ext>
          </c:extLst>
        </c:ser>
        <c:ser>
          <c:idx val="1"/>
          <c:order val="1"/>
          <c:tx>
            <c:strRef>
              <c:f>Officials_F7!$C$77</c:f>
              <c:strCache>
                <c:ptCount val="1"/>
                <c:pt idx="0">
                  <c:v>Percentage of Question 7d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AC7-46F8-8377-7677497638C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AC7-46F8-8377-7677497638C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5AC7-46F8-8377-7677497638C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AC7-46F8-8377-7677497638C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5AC7-46F8-8377-7677497638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Officials_F7!$A$78:$A$83</c:f>
              <c:strCache>
                <c:ptCount val="5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  <c:pt idx="4">
                  <c:v>(blank)</c:v>
                </c:pt>
              </c:strCache>
            </c:strRef>
          </c:cat>
          <c:val>
            <c:numRef>
              <c:f>Officials_F7!$C$78:$C$83</c:f>
              <c:numCache>
                <c:formatCode>0.00%</c:formatCode>
                <c:ptCount val="5"/>
                <c:pt idx="0">
                  <c:v>0.19666666666666666</c:v>
                </c:pt>
                <c:pt idx="1">
                  <c:v>0.51666666666666672</c:v>
                </c:pt>
                <c:pt idx="2">
                  <c:v>0.18333333333333332</c:v>
                </c:pt>
                <c:pt idx="3">
                  <c:v>0.10333333333333333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844-4667-8811-679AD68340C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graphs.xlsx]Officials_F7!PivotTable29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7.9622859642544865E-3"/>
              <c:y val="9.548606132900538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3504249468816362E-2"/>
              <c:y val="-3.132306021834674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430258854205496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</c:pivotFmt>
      <c:pivotFmt>
        <c:idx val="147"/>
        <c:spPr>
          <a:solidFill>
            <a:schemeClr val="accent2"/>
          </a:solidFill>
          <a:ln>
            <a:noFill/>
          </a:ln>
          <a:effectLst/>
        </c:spPr>
      </c:pivotFmt>
      <c:pivotFmt>
        <c:idx val="148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7.8517830482534843E-4"/>
              <c:y val="1.359717245409158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4"/>
          </a:solidFill>
          <a:ln>
            <a:noFill/>
          </a:ln>
          <a:effectLst/>
        </c:spPr>
      </c:pivotFmt>
      <c:pivotFmt>
        <c:idx val="150"/>
        <c:spPr>
          <a:solidFill>
            <a:schemeClr val="accent5"/>
          </a:solidFill>
          <a:ln>
            <a:noFill/>
          </a:ln>
          <a:effectLst/>
        </c:spPr>
      </c:pivotFmt>
      <c:pivotFmt>
        <c:idx val="151"/>
        <c:spPr>
          <a:solidFill>
            <a:schemeClr val="accent4"/>
          </a:solidFill>
          <a:ln>
            <a:noFill/>
          </a:ln>
          <a:effectLst/>
        </c:spPr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3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</c:pivotFmt>
      <c:pivotFmt>
        <c:idx val="155"/>
        <c:spPr>
          <a:solidFill>
            <a:schemeClr val="accent2"/>
          </a:solidFill>
          <a:ln>
            <a:noFill/>
          </a:ln>
          <a:effectLst/>
        </c:spPr>
      </c:pivotFmt>
      <c:pivotFmt>
        <c:idx val="156"/>
        <c:spPr>
          <a:solidFill>
            <a:schemeClr val="accent3"/>
          </a:solidFill>
          <a:ln>
            <a:noFill/>
          </a:ln>
          <a:effectLst/>
        </c:spPr>
      </c:pivotFmt>
      <c:pivotFmt>
        <c:idx val="157"/>
        <c:spPr>
          <a:solidFill>
            <a:schemeClr val="accent4"/>
          </a:solidFill>
          <a:ln>
            <a:noFill/>
          </a:ln>
          <a:effectLst/>
        </c:spPr>
      </c:pivotFmt>
      <c:pivotFmt>
        <c:idx val="158"/>
        <c:spPr>
          <a:solidFill>
            <a:schemeClr val="accent5"/>
          </a:solidFill>
          <a:ln>
            <a:noFill/>
          </a:ln>
          <a:effectLst/>
        </c:spPr>
      </c:pivotFmt>
      <c:pivotFmt>
        <c:idx val="159"/>
        <c:spPr>
          <a:solidFill>
            <a:schemeClr val="accent4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Officials_F7!$B$95</c:f>
              <c:strCache>
                <c:ptCount val="1"/>
                <c:pt idx="0">
                  <c:v>Counter of Question 7e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0F7-4B28-B41A-91462B1ED58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0F7-4B28-B41A-91462B1ED58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0F7-4B28-B41A-91462B1ED58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0F7-4B28-B41A-91462B1ED58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80F7-4B28-B41A-91462B1ED58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80F7-4B28-B41A-91462B1ED58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D-80F7-4B28-B41A-91462B1ED586}"/>
              </c:ext>
            </c:extLst>
          </c:dPt>
          <c:dLbls>
            <c:dLbl>
              <c:idx val="2"/>
              <c:layout>
                <c:manualLayout>
                  <c:x val="7.8517830482534843E-4"/>
                  <c:y val="1.359717245409158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0F7-4B28-B41A-91462B1ED58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Officials_F7!$A$96:$A$100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Officials_F7!$B$96:$B$100</c:f>
              <c:numCache>
                <c:formatCode>General</c:formatCode>
                <c:ptCount val="4"/>
                <c:pt idx="0">
                  <c:v>56</c:v>
                </c:pt>
                <c:pt idx="1">
                  <c:v>142</c:v>
                </c:pt>
                <c:pt idx="2">
                  <c:v>81</c:v>
                </c:pt>
                <c:pt idx="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0F7-4B28-B41A-91462B1ED586}"/>
            </c:ext>
          </c:extLst>
        </c:ser>
        <c:ser>
          <c:idx val="1"/>
          <c:order val="1"/>
          <c:tx>
            <c:strRef>
              <c:f>Officials_F7!$C$95</c:f>
              <c:strCache>
                <c:ptCount val="1"/>
                <c:pt idx="0">
                  <c:v>Percentage of Question 7e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A4C-420F-A628-8A8D6115715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A4C-420F-A628-8A8D6115715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A4C-420F-A628-8A8D6115715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A4C-420F-A628-8A8D6115715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1-5A4C-420F-A628-8A8D6115715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12-5A4C-420F-A628-8A8D6115715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Officials_F7!$A$96:$A$100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Officials_F7!$C$96:$C$100</c:f>
              <c:numCache>
                <c:formatCode>0.00%</c:formatCode>
                <c:ptCount val="4"/>
                <c:pt idx="0">
                  <c:v>0.18666666666666668</c:v>
                </c:pt>
                <c:pt idx="1">
                  <c:v>0.47333333333333333</c:v>
                </c:pt>
                <c:pt idx="2">
                  <c:v>0.27</c:v>
                </c:pt>
                <c:pt idx="3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0F7-4B28-B41A-91462B1ED58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graphs.xlsx]Officials_F7!PivotTable30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7f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5898793900762404E-2"/>
              <c:y val="1.359489568538087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7272997125359329E-2"/>
              <c:y val="-4.746074621225879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3107424071991001E-2"/>
              <c:y val="-2.323048111338595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4.3829521309836271E-2"/>
              <c:y val="3.439866977953722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5"/>
          </a:solidFill>
          <a:ln>
            <a:noFill/>
          </a:ln>
          <a:effectLst/>
        </c:spPr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</c:pivotFmt>
      <c:pivotFmt>
        <c:idx val="150"/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5"/>
          </a:solidFill>
          <a:ln>
            <a:noFill/>
          </a:ln>
          <a:effectLst/>
        </c:spPr>
      </c:pivotFmt>
      <c:pivotFmt>
        <c:idx val="156"/>
      </c:pivotFmt>
    </c:pivotFmts>
    <c:plotArea>
      <c:layout/>
      <c:pieChart>
        <c:varyColors val="1"/>
        <c:ser>
          <c:idx val="0"/>
          <c:order val="0"/>
          <c:tx>
            <c:strRef>
              <c:f>Officials_F7!$B$116</c:f>
              <c:strCache>
                <c:ptCount val="1"/>
                <c:pt idx="0">
                  <c:v>Counter of Question 7f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79B-4398-A916-8FFA8FDCCB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79B-4398-A916-8FFA8FDCCB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79B-4398-A916-8FFA8FDCCBED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79B-4398-A916-8FFA8FDCCBE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F79B-4398-A916-8FFA8FDCCBED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F79B-4398-A916-8FFA8FDCCBED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79B-4398-A916-8FFA8FDCCBED}"/>
              </c:ext>
            </c:extLst>
          </c:dPt>
          <c:dLbls>
            <c:dLbl>
              <c:idx val="2"/>
              <c:layout>
                <c:manualLayout>
                  <c:x val="-4.3829521309836271E-2"/>
                  <c:y val="3.43986697795372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79B-4398-A916-8FFA8FDCCB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Officials_F7!$A$117:$A$122</c:f>
              <c:strCache>
                <c:ptCount val="5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  <c:pt idx="4">
                  <c:v>(blank)</c:v>
                </c:pt>
              </c:strCache>
            </c:strRef>
          </c:cat>
          <c:val>
            <c:numRef>
              <c:f>Officials_F7!$B$117:$B$122</c:f>
              <c:numCache>
                <c:formatCode>General</c:formatCode>
                <c:ptCount val="5"/>
                <c:pt idx="0">
                  <c:v>104</c:v>
                </c:pt>
                <c:pt idx="1">
                  <c:v>162</c:v>
                </c:pt>
                <c:pt idx="2">
                  <c:v>27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79B-4398-A916-8FFA8FDCCBED}"/>
            </c:ext>
          </c:extLst>
        </c:ser>
        <c:ser>
          <c:idx val="1"/>
          <c:order val="1"/>
          <c:tx>
            <c:strRef>
              <c:f>Officials_F7!$C$116</c:f>
              <c:strCache>
                <c:ptCount val="1"/>
                <c:pt idx="0">
                  <c:v>Percentage of Question 7f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F4A-46D4-A958-9C660BAC8E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F4A-46D4-A958-9C660BAC8E4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F4A-46D4-A958-9C660BAC8E43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F4A-46D4-A958-9C660BAC8E4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0F4A-46D4-A958-9C660BAC8E4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Officials_F7!$A$117:$A$122</c:f>
              <c:strCache>
                <c:ptCount val="5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  <c:pt idx="4">
                  <c:v>(blank)</c:v>
                </c:pt>
              </c:strCache>
            </c:strRef>
          </c:cat>
          <c:val>
            <c:numRef>
              <c:f>Officials_F7!$C$117:$C$122</c:f>
              <c:numCache>
                <c:formatCode>0.00%</c:formatCode>
                <c:ptCount val="5"/>
                <c:pt idx="0">
                  <c:v>0.34666666666666668</c:v>
                </c:pt>
                <c:pt idx="1">
                  <c:v>0.54</c:v>
                </c:pt>
                <c:pt idx="2">
                  <c:v>0.09</c:v>
                </c:pt>
                <c:pt idx="3">
                  <c:v>2.3333333333333334E-2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79B-4398-A916-8FFA8FDCCBE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graphs.xlsx]Officials_F7!PivotTable31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6.7460317460317498E-2"/>
              <c:y val="-5.260176418224488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7698412698412696E-2"/>
              <c:y val="-9.30646597070486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1505358705161854"/>
              <c:y val="7.83355285250668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0266685414323138E-2"/>
              <c:y val="-3.12755880023372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815710536182976E-2"/>
              <c:y val="1.408172485358485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7.3412698412698443E-2"/>
              <c:y val="-4.071140779653089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4.8512778232771593E-2"/>
              <c:y val="-7.10200881175335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5"/>
          </a:solidFill>
          <a:ln>
            <a:noFill/>
          </a:ln>
          <a:effectLst/>
        </c:spPr>
        <c:dLbl>
          <c:idx val="0"/>
          <c:layout>
            <c:manualLayout>
              <c:x val="-2.3701504398037102E-2"/>
              <c:y val="-4.326432521283762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5"/>
          </a:solidFill>
          <a:ln>
            <a:noFill/>
          </a:ln>
          <a:effectLst/>
        </c:spPr>
        <c:dLbl>
          <c:idx val="0"/>
          <c:layout>
            <c:manualLayout>
              <c:x val="2.7658810575231757E-2"/>
              <c:y val="-2.835086910930906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4"/>
          </a:solidFill>
          <a:ln>
            <a:noFill/>
          </a:ln>
          <a:effectLst/>
        </c:spPr>
      </c:pivotFmt>
      <c:pivotFmt>
        <c:idx val="150"/>
        <c:spPr>
          <a:solidFill>
            <a:schemeClr val="accent6"/>
          </a:solidFill>
          <a:ln>
            <a:noFill/>
          </a:ln>
          <a:effectLst/>
        </c:spPr>
        <c:dLbl>
          <c:idx val="0"/>
          <c:layout>
            <c:manualLayout>
              <c:x val="8.9866395980813654E-2"/>
              <c:y val="4.927889026856192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</c:pivotFmt>
      <c:pivotFmt>
        <c:idx val="152"/>
        <c:spPr>
          <a:solidFill>
            <a:schemeClr val="accent1">
              <a:lumMod val="60000"/>
            </a:schemeClr>
          </a:solidFill>
          <a:ln>
            <a:noFill/>
          </a:ln>
          <a:effectLst/>
        </c:spPr>
      </c:pivotFmt>
      <c:pivotFmt>
        <c:idx val="153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</c:pivotFmt>
      <c:pivotFmt>
        <c:idx val="155"/>
        <c:spPr>
          <a:solidFill>
            <a:schemeClr val="accent5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  <c:pivotFmt>
        <c:idx val="157"/>
        <c:spPr>
          <a:solidFill>
            <a:schemeClr val="accent4"/>
          </a:solidFill>
          <a:ln>
            <a:noFill/>
          </a:ln>
          <a:effectLst/>
        </c:spPr>
      </c:pivotFmt>
      <c:pivotFmt>
        <c:idx val="158"/>
        <c:spPr>
          <a:solidFill>
            <a:schemeClr val="accent6"/>
          </a:solidFill>
          <a:ln>
            <a:noFill/>
          </a:ln>
          <a:effectLst/>
        </c:spPr>
      </c:pivotFmt>
      <c:pivotFmt>
        <c:idx val="159"/>
      </c:pivotFmt>
      <c:pivotFmt>
        <c:idx val="160"/>
        <c:spPr>
          <a:solidFill>
            <a:schemeClr val="accent1">
              <a:lumMod val="60000"/>
            </a:schemeClr>
          </a:solidFill>
          <a:ln>
            <a:noFill/>
          </a:ln>
          <a:effectLst/>
        </c:spPr>
      </c:pivotFmt>
      <c:pivotFmt>
        <c:idx val="161"/>
        <c:dLbl>
          <c:idx val="0"/>
          <c:layout>
            <c:manualLayout>
              <c:x val="9.6283936813215135E-2"/>
              <c:y val="-1.003980347282335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Officials_F7!$B$139</c:f>
              <c:strCache>
                <c:ptCount val="1"/>
                <c:pt idx="0">
                  <c:v>Counter of Question 7g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4C8-4176-AF4B-B2143EE21BE0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4C8-4176-AF4B-B2143EE21BE0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94C8-4176-AF4B-B2143EE21BE0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94C8-4176-AF4B-B2143EE21BE0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94C8-4176-AF4B-B2143EE21BE0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94C8-4176-AF4B-B2143EE21BE0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D-94C8-4176-AF4B-B2143EE21BE0}"/>
              </c:ext>
            </c:extLst>
          </c:dPt>
          <c:dLbls>
            <c:dLbl>
              <c:idx val="0"/>
              <c:layout>
                <c:manualLayout>
                  <c:x val="-4.8512778232771593E-2"/>
                  <c:y val="-7.10200881175335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C8-4176-AF4B-B2143EE21BE0}"/>
                </c:ext>
              </c:extLst>
            </c:dLbl>
            <c:dLbl>
              <c:idx val="1"/>
              <c:layout>
                <c:manualLayout>
                  <c:x val="-2.3701504398037102E-2"/>
                  <c:y val="-4.326432521283762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C8-4176-AF4B-B2143EE21BE0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Officials_F7!$A$140:$A$142</c:f>
              <c:strCache>
                <c:ptCount val="2"/>
                <c:pt idx="0">
                  <c:v>Strongly agree</c:v>
                </c:pt>
                <c:pt idx="1">
                  <c:v>Somewhat agree</c:v>
                </c:pt>
              </c:strCache>
            </c:strRef>
          </c:cat>
          <c:val>
            <c:numRef>
              <c:f>Officials_F7!$B$140:$B$142</c:f>
              <c:numCache>
                <c:formatCode>General</c:formatCode>
                <c:ptCount val="2"/>
                <c:pt idx="0">
                  <c:v>11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4C8-4176-AF4B-B2143EE21BE0}"/>
            </c:ext>
          </c:extLst>
        </c:ser>
        <c:ser>
          <c:idx val="1"/>
          <c:order val="1"/>
          <c:tx>
            <c:strRef>
              <c:f>Officials_F7!$C$139</c:f>
              <c:strCache>
                <c:ptCount val="1"/>
                <c:pt idx="0">
                  <c:v>Percentage of Question 7g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B2FD-4043-972E-B7EFBDAF14F1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B2FD-4043-972E-B7EFBDAF14F1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D-B2FD-4043-972E-B7EFBDAF14F1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E-B2FD-4043-972E-B7EFBDAF14F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F-B2FD-4043-972E-B7EFBDAF14F1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10-B2FD-4043-972E-B7EFBDAF14F1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11-B2FD-4043-972E-B7EFBDAF14F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Officials_F7!$A$140:$A$142</c:f>
              <c:strCache>
                <c:ptCount val="2"/>
                <c:pt idx="0">
                  <c:v>Strongly agree</c:v>
                </c:pt>
                <c:pt idx="1">
                  <c:v>Somewhat agree</c:v>
                </c:pt>
              </c:strCache>
            </c:strRef>
          </c:cat>
          <c:val>
            <c:numRef>
              <c:f>Officials_F7!$C$140:$C$142</c:f>
              <c:numCache>
                <c:formatCode>0.00%</c:formatCode>
                <c:ptCount val="2"/>
                <c:pt idx="0">
                  <c:v>0.57894736842105265</c:v>
                </c:pt>
                <c:pt idx="1">
                  <c:v>0.42105263157894735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4C8-4176-AF4B-B2143EE21BE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 anchor="t" anchorCtr="0"/>
          <a:lstStyle/>
          <a:p>
            <a:pPr>
              <a:defRPr sz="1800">
                <a:latin typeface="EYInterstate Light"/>
              </a:defRPr>
            </a:pPr>
            <a:r>
              <a:rPr lang="de-DE" sz="1800">
                <a:latin typeface="EYInterstate Light"/>
              </a:rPr>
              <a:t>Code of Conduct</a:t>
            </a:r>
          </a:p>
        </c:rich>
      </c:tx>
      <c:layout>
        <c:manualLayout>
          <c:xMode val="edge"/>
          <c:yMode val="edge"/>
          <c:x val="2.4137113363964492E-2"/>
          <c:y val="2.980247354663808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Officials_F7!$B$5</c:f>
              <c:strCache>
                <c:ptCount val="1"/>
                <c:pt idx="0">
                  <c:v>Baseline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6077164353308323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EE-4748-B016-5B7BAD47582C}"/>
                </c:ext>
              </c:extLst>
            </c:dLbl>
            <c:dLbl>
              <c:idx val="1"/>
              <c:layout>
                <c:manualLayout>
                  <c:x val="4.1065643438735665E-2"/>
                  <c:y val="2.2351855159978562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EE-4748-B016-5B7BAD47582C}"/>
                </c:ext>
              </c:extLst>
            </c:dLbl>
            <c:dLbl>
              <c:idx val="2"/>
              <c:layout>
                <c:manualLayout>
                  <c:x val="9.7775341520799208E-3"/>
                  <c:y val="6.3330256286605796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EE-4748-B016-5B7BAD47582C}"/>
                </c:ext>
              </c:extLst>
            </c:dLbl>
            <c:dLbl>
              <c:idx val="3"/>
              <c:layout>
                <c:manualLayout>
                  <c:x val="7.8220273216639356E-3"/>
                  <c:y val="1.4901236773318905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EE-4748-B016-5B7BAD47582C}"/>
                </c:ext>
              </c:extLst>
            </c:dLbl>
            <c:dLbl>
              <c:idx val="4"/>
              <c:layout>
                <c:manualLayout>
                  <c:x val="-7.430925955580743E-2"/>
                  <c:y val="2.6077164353308188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EE-4748-B016-5B7BAD47582C}"/>
                </c:ext>
              </c:extLst>
            </c:dLbl>
            <c:dLbl>
              <c:idx val="5"/>
              <c:layout>
                <c:manualLayout>
                  <c:x val="-8.0175780047055348E-2"/>
                  <c:y val="0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EE-4748-B016-5B7BAD4758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Officials_F7!$A$6:$A$11</c:f>
              <c:strCache>
                <c:ptCount val="6"/>
                <c:pt idx="0">
                  <c:v>Existence of CoC</c:v>
                </c:pt>
                <c:pt idx="1">
                  <c:v>Sanctions</c:v>
                </c:pt>
                <c:pt idx="2">
                  <c:v>Clarity</c:v>
                </c:pt>
                <c:pt idx="3">
                  <c:v>Fairness of Application</c:v>
                </c:pt>
                <c:pt idx="4">
                  <c:v>Deterrence</c:v>
                </c:pt>
                <c:pt idx="5">
                  <c:v>Assistance</c:v>
                </c:pt>
              </c:strCache>
            </c:strRef>
          </c:cat>
          <c:val>
            <c:numRef>
              <c:f>Officials_F7!$B$6:$B$11</c:f>
              <c:numCache>
                <c:formatCode>0.00</c:formatCode>
                <c:ptCount val="6"/>
                <c:pt idx="0">
                  <c:v>2.8213166144200628</c:v>
                </c:pt>
                <c:pt idx="1">
                  <c:v>2.86</c:v>
                </c:pt>
                <c:pt idx="2">
                  <c:v>2.2799999999999998</c:v>
                </c:pt>
                <c:pt idx="3">
                  <c:v>1.8066666666666666</c:v>
                </c:pt>
                <c:pt idx="4">
                  <c:v>1.7766666666666666</c:v>
                </c:pt>
                <c:pt idx="5">
                  <c:v>2.21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99-4B41-945C-9057C3AC88F9}"/>
            </c:ext>
          </c:extLst>
        </c:ser>
        <c:ser>
          <c:idx val="1"/>
          <c:order val="1"/>
          <c:tx>
            <c:strRef>
              <c:f>Officials_F7!$C$5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Officials_F7!$A$6:$A$11</c:f>
              <c:strCache>
                <c:ptCount val="6"/>
                <c:pt idx="0">
                  <c:v>Existence of CoC</c:v>
                </c:pt>
                <c:pt idx="1">
                  <c:v>Sanctions</c:v>
                </c:pt>
                <c:pt idx="2">
                  <c:v>Clarity</c:v>
                </c:pt>
                <c:pt idx="3">
                  <c:v>Fairness of Application</c:v>
                </c:pt>
                <c:pt idx="4">
                  <c:v>Deterrence</c:v>
                </c:pt>
                <c:pt idx="5">
                  <c:v>Assistance</c:v>
                </c:pt>
              </c:strCache>
            </c:strRef>
          </c:cat>
          <c:val>
            <c:numRef>
              <c:f>Officials_F7!$C$6:$C$11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299-4B41-945C-9057C3AC88F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104298672"/>
        <c:axId val="1104304656"/>
      </c:radarChart>
      <c:catAx>
        <c:axId val="11042986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04304656"/>
        <c:crosses val="autoZero"/>
        <c:auto val="1"/>
        <c:lblAlgn val="ctr"/>
        <c:lblOffset val="100"/>
        <c:noMultiLvlLbl val="0"/>
      </c:catAx>
      <c:valAx>
        <c:axId val="110430465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104298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000">
              <a:latin typeface="EYInterstate Light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graphs.xlsx]Officials_F8!PivotTable32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8a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-2.59026252454058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3936695413073368E-3"/>
              <c:y val="5.1410179699860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313773278340208E-2"/>
              <c:y val="-2.72767706658663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4.6878963392980484E-3"/>
              <c:y val="1.77703801174323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4.7313773278340208E-2"/>
              <c:y val="-2.72767706658663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Officials_F8!$B$21</c:f>
              <c:strCache>
                <c:ptCount val="1"/>
                <c:pt idx="0">
                  <c:v>Counter of Question 8a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C56-4599-8EA6-FFBB7C5EFFD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C56-4599-8EA6-FFBB7C5EFFD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C56-4599-8EA6-FFBB7C5EFFD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C56-4599-8EA6-FFBB7C5EFFD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3C56-4599-8EA6-FFBB7C5EFFD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3C56-4599-8EA6-FFBB7C5EFFD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3C56-4599-8EA6-FFBB7C5EFFDA}"/>
              </c:ext>
            </c:extLst>
          </c:dPt>
          <c:dLbls>
            <c:dLbl>
              <c:idx val="2"/>
              <c:layout>
                <c:manualLayout>
                  <c:x val="4.6878963392980484E-3"/>
                  <c:y val="1.777038011743239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56-4599-8EA6-FFBB7C5EFFDA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Officials_F8!$A$22:$A$26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Officials_F8!$B$22:$B$26</c:f>
              <c:numCache>
                <c:formatCode>General</c:formatCode>
                <c:ptCount val="4"/>
                <c:pt idx="0">
                  <c:v>42</c:v>
                </c:pt>
                <c:pt idx="1">
                  <c:v>105</c:v>
                </c:pt>
                <c:pt idx="2">
                  <c:v>101</c:v>
                </c:pt>
                <c:pt idx="3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C56-4599-8EA6-FFBB7C5EFFDA}"/>
            </c:ext>
          </c:extLst>
        </c:ser>
        <c:ser>
          <c:idx val="1"/>
          <c:order val="1"/>
          <c:tx>
            <c:strRef>
              <c:f>Officials_F8!$C$21</c:f>
              <c:strCache>
                <c:ptCount val="1"/>
                <c:pt idx="0">
                  <c:v>Percentage of Question 8b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EB66-4B36-8763-A8EB2D77152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EB66-4B36-8763-A8EB2D77152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EB66-4B36-8763-A8EB2D77152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EB66-4B36-8763-A8EB2D77152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EB66-4B36-8763-A8EB2D77152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Officials_F8!$A$22:$A$26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Officials_F8!$C$22:$C$26</c:f>
              <c:numCache>
                <c:formatCode>0.00%</c:formatCode>
                <c:ptCount val="4"/>
                <c:pt idx="0">
                  <c:v>0.13166144200626959</c:v>
                </c:pt>
                <c:pt idx="1">
                  <c:v>0.32915360501567398</c:v>
                </c:pt>
                <c:pt idx="2">
                  <c:v>0.31661442006269591</c:v>
                </c:pt>
                <c:pt idx="3">
                  <c:v>0.2225705329153605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C56-4599-8EA6-FFBB7C5EFFD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graphs.xlsx]Officials_F8!PivotTable33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8b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5898793900762404E-2"/>
              <c:y val="1.359489568538087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7075678040244969E-2"/>
              <c:y val="-7.045322903464452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5.3728495333644273E-4"/>
              <c:y val="-3.131067036109406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7.7075678040244969E-2"/>
              <c:y val="-7.045322903464452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Officials_F8!$B$39</c:f>
              <c:strCache>
                <c:ptCount val="1"/>
                <c:pt idx="0">
                  <c:v>Counter of Question 8b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551-42BF-B4D2-EF4A817179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551-42BF-B4D2-EF4A817179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551-42BF-B4D2-EF4A817179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551-42BF-B4D2-EF4A8171794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E551-42BF-B4D2-EF4A81717945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E551-42BF-B4D2-EF4A8171794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551-42BF-B4D2-EF4A81717945}"/>
              </c:ext>
            </c:extLst>
          </c:dPt>
          <c:dLbls>
            <c:dLbl>
              <c:idx val="2"/>
              <c:layout>
                <c:manualLayout>
                  <c:x val="5.3728495333644273E-4"/>
                  <c:y val="-3.131067036109406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51-42BF-B4D2-EF4A81717945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Officials_F8!$A$40:$A$44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Officials_F8!$B$40:$B$44</c:f>
              <c:numCache>
                <c:formatCode>General</c:formatCode>
                <c:ptCount val="4"/>
                <c:pt idx="0">
                  <c:v>140</c:v>
                </c:pt>
                <c:pt idx="1">
                  <c:v>88</c:v>
                </c:pt>
                <c:pt idx="2">
                  <c:v>68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51-42BF-B4D2-EF4A81717945}"/>
            </c:ext>
          </c:extLst>
        </c:ser>
        <c:ser>
          <c:idx val="1"/>
          <c:order val="1"/>
          <c:tx>
            <c:strRef>
              <c:f>Officials_F8!$C$39</c:f>
              <c:strCache>
                <c:ptCount val="1"/>
                <c:pt idx="0">
                  <c:v>Percentage of Question 8b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37B3-403E-A53C-06672568E0F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7B3-403E-A53C-06672568E0F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37B3-403E-A53C-06672568E0F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37B3-403E-A53C-06672568E0F0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37B3-403E-A53C-06672568E0F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Officials_F8!$A$40:$A$44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Officials_F8!$C$40:$C$44</c:f>
              <c:numCache>
                <c:formatCode>0.00%</c:formatCode>
                <c:ptCount val="4"/>
                <c:pt idx="0">
                  <c:v>0.43887147335423199</c:v>
                </c:pt>
                <c:pt idx="1">
                  <c:v>0.27586206896551724</c:v>
                </c:pt>
                <c:pt idx="2">
                  <c:v>0.21316614420062696</c:v>
                </c:pt>
                <c:pt idx="3">
                  <c:v>7.2100313479623826E-2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551-42BF-B4D2-EF4A8171794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graphs.xlsx]Officials_F1!PivotTable3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5898793900762424E-2"/>
              <c:y val="9.5486506839631488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-9.134319917595530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3107424071991001E-2"/>
              <c:y val="-8.34605274926929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4.2662121042914052E-2"/>
              <c:y val="1.59490975946908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Officials_F1!$B$40</c:f>
              <c:strCache>
                <c:ptCount val="1"/>
                <c:pt idx="0">
                  <c:v>Counter of Question 1b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C2D-467E-BF69-BAC2987C758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C2D-467E-BF69-BAC2987C758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C2D-467E-BF69-BAC2987C758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C2D-467E-BF69-BAC2987C758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3C2D-467E-BF69-BAC2987C758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3C2D-467E-BF69-BAC2987C758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3C2D-467E-BF69-BAC2987C758F}"/>
              </c:ext>
            </c:extLst>
          </c:dPt>
          <c:dLbls>
            <c:dLbl>
              <c:idx val="2"/>
              <c:layout>
                <c:manualLayout>
                  <c:x val="-4.2662121042914052E-2"/>
                  <c:y val="1.594909759469086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2D-467E-BF69-BAC2987C758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Officials_F1!$B$41:$B$45</c:f>
              <c:numCache>
                <c:formatCode>General</c:formatCode>
                <c:ptCount val="4"/>
                <c:pt idx="0">
                  <c:v>145</c:v>
                </c:pt>
                <c:pt idx="1">
                  <c:v>129</c:v>
                </c:pt>
                <c:pt idx="2">
                  <c:v>31</c:v>
                </c:pt>
                <c:pt idx="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C2D-467E-BF69-BAC2987C758F}"/>
            </c:ext>
          </c:extLst>
        </c:ser>
        <c:ser>
          <c:idx val="1"/>
          <c:order val="1"/>
          <c:tx>
            <c:strRef>
              <c:f>Officials_F1!$C$40</c:f>
              <c:strCache>
                <c:ptCount val="1"/>
                <c:pt idx="0">
                  <c:v>Percentage of Question 1b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A16F-4E51-A3C0-0563B4407FD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A16F-4E51-A3C0-0563B4407FD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A16F-4E51-A3C0-0563B4407FD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A16F-4E51-A3C0-0563B4407FD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A16F-4E51-A3C0-0563B4407F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Officials_F1!$C$41:$C$45</c:f>
              <c:numCache>
                <c:formatCode>0.00%</c:formatCode>
                <c:ptCount val="4"/>
                <c:pt idx="0">
                  <c:v>0.45454545454545453</c:v>
                </c:pt>
                <c:pt idx="1">
                  <c:v>0.40438871473354232</c:v>
                </c:pt>
                <c:pt idx="2">
                  <c:v>9.7178683385579931E-2</c:v>
                </c:pt>
                <c:pt idx="3">
                  <c:v>4.3887147335423198E-2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C2D-467E-BF69-BAC2987C758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graphs.xlsx]Officials_F8!PivotTable34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8c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8.3619235095613049E-3"/>
              <c:y val="5.169517530678217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282027246594176E-2"/>
              <c:y val="-1.947023596739037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1.5356055940949935E-2"/>
              <c:y val="-5.646579681634904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5.1282027246594176E-2"/>
              <c:y val="-1.947023596739037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Officials_F8!$B$57</c:f>
              <c:strCache>
                <c:ptCount val="1"/>
                <c:pt idx="0">
                  <c:v>Counter of Question 8c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137-4587-A238-901C963817D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137-4587-A238-901C963817D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137-4587-A238-901C963817D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137-4587-A238-901C963817D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F137-4587-A238-901C963817D2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F137-4587-A238-901C963817D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137-4587-A238-901C963817D2}"/>
              </c:ext>
            </c:extLst>
          </c:dPt>
          <c:dLbls>
            <c:dLbl>
              <c:idx val="2"/>
              <c:layout>
                <c:manualLayout>
                  <c:x val="1.5356055940949935E-2"/>
                  <c:y val="-5.646579681634904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37-4587-A238-901C963817D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Officials_F8!$A$58:$A$62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Officials_F8!$B$58:$B$62</c:f>
              <c:numCache>
                <c:formatCode>General</c:formatCode>
                <c:ptCount val="4"/>
                <c:pt idx="0">
                  <c:v>33</c:v>
                </c:pt>
                <c:pt idx="1">
                  <c:v>115</c:v>
                </c:pt>
                <c:pt idx="2">
                  <c:v>97</c:v>
                </c:pt>
                <c:pt idx="3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37-4587-A238-901C963817D2}"/>
            </c:ext>
          </c:extLst>
        </c:ser>
        <c:ser>
          <c:idx val="1"/>
          <c:order val="1"/>
          <c:tx>
            <c:strRef>
              <c:f>Officials_F8!$C$57</c:f>
              <c:strCache>
                <c:ptCount val="1"/>
                <c:pt idx="0">
                  <c:v>Percentage of Question 8c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BC1-42CC-BCCB-1CC602DE3D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BC1-42CC-BCCB-1CC602DE3D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BC1-42CC-BCCB-1CC602DE3D9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8BC1-42CC-BCCB-1CC602DE3D9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8BC1-42CC-BCCB-1CC602DE3D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Officials_F8!$A$58:$A$62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Officials_F8!$C$58:$C$62</c:f>
              <c:numCache>
                <c:formatCode>0.00%</c:formatCode>
                <c:ptCount val="4"/>
                <c:pt idx="0">
                  <c:v>0.10344827586206896</c:v>
                </c:pt>
                <c:pt idx="1">
                  <c:v>0.36050156739811912</c:v>
                </c:pt>
                <c:pt idx="2">
                  <c:v>0.30407523510971785</c:v>
                </c:pt>
                <c:pt idx="3">
                  <c:v>0.23197492163009403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137-4587-A238-901C963817D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graphs.xlsx]Officials_F8!PivotTable35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8d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9464129483814705E-3"/>
              <c:y val="9.548606132900538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282027246594176E-2"/>
              <c:y val="-1.918419156090561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2.6021338309409388E-3"/>
              <c:y val="4.179594728604082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5.1282027246594176E-2"/>
              <c:y val="-1.918419156090561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Officials_F8!$B$75</c:f>
              <c:strCache>
                <c:ptCount val="1"/>
                <c:pt idx="0">
                  <c:v>Counter of Question 8d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F88-409E-9FA5-A3549BFE194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F88-409E-9FA5-A3549BFE194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F88-409E-9FA5-A3549BFE19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F88-409E-9FA5-A3549BFE194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DF88-409E-9FA5-A3549BFE194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DF88-409E-9FA5-A3549BFE194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F88-409E-9FA5-A3549BFE194A}"/>
              </c:ext>
            </c:extLst>
          </c:dPt>
          <c:dLbls>
            <c:dLbl>
              <c:idx val="2"/>
              <c:layout>
                <c:manualLayout>
                  <c:x val="2.6021338309409388E-3"/>
                  <c:y val="4.179594728604082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88-409E-9FA5-A3549BFE194A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Officials_F8!$A$76:$A$80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Officials_F8!$B$76:$B$80</c:f>
              <c:numCache>
                <c:formatCode>General</c:formatCode>
                <c:ptCount val="4"/>
                <c:pt idx="0">
                  <c:v>73</c:v>
                </c:pt>
                <c:pt idx="1">
                  <c:v>158</c:v>
                </c:pt>
                <c:pt idx="2">
                  <c:v>65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F88-409E-9FA5-A3549BFE194A}"/>
            </c:ext>
          </c:extLst>
        </c:ser>
        <c:ser>
          <c:idx val="1"/>
          <c:order val="1"/>
          <c:tx>
            <c:strRef>
              <c:f>Officials_F8!$C$75</c:f>
              <c:strCache>
                <c:ptCount val="1"/>
                <c:pt idx="0">
                  <c:v>Percentage of Question 8d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E8A-4EE1-9D89-9227DAE51AE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1E8A-4EE1-9D89-9227DAE51AE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1E8A-4EE1-9D89-9227DAE51AE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1E8A-4EE1-9D89-9227DAE51AE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1E8A-4EE1-9D89-9227DAE51A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Officials_F8!$A$76:$A$80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Officials_F8!$C$76:$C$80</c:f>
              <c:numCache>
                <c:formatCode>0.00%</c:formatCode>
                <c:ptCount val="4"/>
                <c:pt idx="0">
                  <c:v>0.22884012539184953</c:v>
                </c:pt>
                <c:pt idx="1">
                  <c:v>0.4952978056426332</c:v>
                </c:pt>
                <c:pt idx="2">
                  <c:v>0.20376175548589343</c:v>
                </c:pt>
                <c:pt idx="3">
                  <c:v>7.2100313479623826E-2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F88-409E-9FA5-A3549BFE194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800">
                <a:latin typeface="EYInterstate Light"/>
              </a:defRPr>
            </a:pPr>
            <a:r>
              <a:rPr lang="de-DE" sz="1800">
                <a:latin typeface="EYInterstate Light"/>
              </a:rPr>
              <a:t>Human Ressource Management</a:t>
            </a:r>
          </a:p>
        </c:rich>
      </c:tx>
      <c:layout>
        <c:manualLayout>
          <c:xMode val="edge"/>
          <c:yMode val="edge"/>
          <c:x val="3.2080905080124941E-2"/>
          <c:y val="2.578378301559276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Officials_F8!$B$5</c:f>
              <c:strCache>
                <c:ptCount val="1"/>
                <c:pt idx="0">
                  <c:v>Baseline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Officials_F8!$A$6:$A$8</c:f>
              <c:strCache>
                <c:ptCount val="3"/>
                <c:pt idx="0">
                  <c:v>Fairness of Salary</c:v>
                </c:pt>
                <c:pt idx="1">
                  <c:v>Merit-based</c:v>
                </c:pt>
                <c:pt idx="2">
                  <c:v>Integrity Training</c:v>
                </c:pt>
              </c:strCache>
            </c:strRef>
          </c:cat>
          <c:val>
            <c:numRef>
              <c:f>Officials_F8!$B$6:$B$8</c:f>
              <c:numCache>
                <c:formatCode>0.00</c:formatCode>
                <c:ptCount val="3"/>
                <c:pt idx="0">
                  <c:v>1.3699059561128526</c:v>
                </c:pt>
                <c:pt idx="1">
                  <c:v>1.3354231974921631</c:v>
                </c:pt>
                <c:pt idx="2">
                  <c:v>1.8808777429467085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7-4ABF-A00D-457CF56CD519}"/>
            </c:ext>
          </c:extLst>
        </c:ser>
        <c:ser>
          <c:idx val="1"/>
          <c:order val="1"/>
          <c:tx>
            <c:strRef>
              <c:f>Officials_F8!$C$5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Officials_F8!$A$6:$A$8</c:f>
              <c:strCache>
                <c:ptCount val="3"/>
                <c:pt idx="0">
                  <c:v>Fairness of Salary</c:v>
                </c:pt>
                <c:pt idx="1">
                  <c:v>Merit-based</c:v>
                </c:pt>
                <c:pt idx="2">
                  <c:v>Integrity Training</c:v>
                </c:pt>
              </c:strCache>
            </c:strRef>
          </c:cat>
          <c:val>
            <c:numRef>
              <c:f>Officials_F8!$C$6:$C$8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91E7-4ABF-A00D-457CF56CD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4296496"/>
        <c:axId val="1104297040"/>
      </c:radarChart>
      <c:catAx>
        <c:axId val="110429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00">
                <a:latin typeface="EYInterstate Light"/>
              </a:defRPr>
            </a:pPr>
            <a:endParaRPr lang="en-US"/>
          </a:p>
        </c:txPr>
        <c:crossAx val="1104297040"/>
        <c:crosses val="autoZero"/>
        <c:auto val="1"/>
        <c:lblAlgn val="ctr"/>
        <c:lblOffset val="100"/>
        <c:noMultiLvlLbl val="0"/>
      </c:catAx>
      <c:valAx>
        <c:axId val="110429704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104296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000">
              <a:latin typeface="EYInterstate Light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graphs.xlsx]Officials_F9!PivotTable36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9a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787682789651295E-2"/>
              <c:y val="3.804556184262995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3304743157105396E-2"/>
              <c:y val="-7.0966794758862651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186789151356074E-2"/>
              <c:y val="-1.486619558485819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Officials_F9!$B$22</c:f>
              <c:strCache>
                <c:ptCount val="1"/>
                <c:pt idx="0">
                  <c:v>Counter of Question 9a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F9E-44AD-A7B4-164AA209002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9E-44AD-A7B4-164AA209002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9E-44AD-A7B4-164AA209002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9E-44AD-A7B4-164AA209002B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8F9E-44AD-A7B4-164AA209002B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8F9E-44AD-A7B4-164AA209002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8F9E-44AD-A7B4-164AA209002B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Officials_F9!$A$23:$A$27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Officials_F9!$B$23:$B$27</c:f>
              <c:numCache>
                <c:formatCode>General</c:formatCode>
                <c:ptCount val="4"/>
                <c:pt idx="0">
                  <c:v>161</c:v>
                </c:pt>
                <c:pt idx="1">
                  <c:v>127</c:v>
                </c:pt>
                <c:pt idx="2">
                  <c:v>21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F9E-44AD-A7B4-164AA209002B}"/>
            </c:ext>
          </c:extLst>
        </c:ser>
        <c:ser>
          <c:idx val="1"/>
          <c:order val="1"/>
          <c:tx>
            <c:strRef>
              <c:f>Officials_F9!$C$22</c:f>
              <c:strCache>
                <c:ptCount val="1"/>
                <c:pt idx="0">
                  <c:v>Percentage of Question 9a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33C-444A-9B55-7D26B778871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33C-444A-9B55-7D26B778871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33C-444A-9B55-7D26B778871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533C-444A-9B55-7D26B778871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533C-444A-9B55-7D26B77887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Officials_F9!$A$23:$A$27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Officials_F9!$C$23:$C$27</c:f>
              <c:numCache>
                <c:formatCode>0.00%</c:formatCode>
                <c:ptCount val="4"/>
                <c:pt idx="0">
                  <c:v>0.50470219435736674</c:v>
                </c:pt>
                <c:pt idx="1">
                  <c:v>0.39811912225705332</c:v>
                </c:pt>
                <c:pt idx="2">
                  <c:v>6.5830721003134793E-2</c:v>
                </c:pt>
                <c:pt idx="3">
                  <c:v>3.1347962382445138E-2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F9E-44AD-A7B4-164AA209002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graphs.xlsx]Officials_F9!PivotTable37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9b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5170916135483065E-2"/>
              <c:y val="5.0935457539766742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7.9305059864766027E-3"/>
              <c:y val="-7.66864658750769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Officials_F9!$B$40</c:f>
              <c:strCache>
                <c:ptCount val="1"/>
                <c:pt idx="0">
                  <c:v>Counter of Question 9b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14A-4064-B8B3-AB42B89D5E1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14A-4064-B8B3-AB42B89D5E1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14A-4064-B8B3-AB42B89D5E1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14A-4064-B8B3-AB42B89D5E1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A14A-4064-B8B3-AB42B89D5E1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A14A-4064-B8B3-AB42B89D5E1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14A-4064-B8B3-AB42B89D5E1A}"/>
              </c:ext>
            </c:extLst>
          </c:dPt>
          <c:dLbls>
            <c:dLbl>
              <c:idx val="2"/>
              <c:layout>
                <c:manualLayout>
                  <c:x val="-7.9305059864766027E-3"/>
                  <c:y val="-7.6686465875076956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4A-4064-B8B3-AB42B89D5E1A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Officials_F9!$A$41:$A$45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Officials_F9!$B$41:$B$45</c:f>
              <c:numCache>
                <c:formatCode>General</c:formatCode>
                <c:ptCount val="4"/>
                <c:pt idx="0">
                  <c:v>61</c:v>
                </c:pt>
                <c:pt idx="1">
                  <c:v>181</c:v>
                </c:pt>
                <c:pt idx="2">
                  <c:v>57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4A-4064-B8B3-AB42B89D5E1A}"/>
            </c:ext>
          </c:extLst>
        </c:ser>
        <c:ser>
          <c:idx val="1"/>
          <c:order val="1"/>
          <c:tx>
            <c:strRef>
              <c:f>Officials_F9!$C$40</c:f>
              <c:strCache>
                <c:ptCount val="1"/>
                <c:pt idx="0">
                  <c:v>Percentage of Question 9b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0F2-4497-AA35-9625E16622F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0F2-4497-AA35-9625E16622F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0F2-4497-AA35-9625E16622F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0F2-4497-AA35-9625E16622F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70F2-4497-AA35-9625E16622F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Officials_F9!$A$41:$A$45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Officials_F9!$C$41:$C$45</c:f>
              <c:numCache>
                <c:formatCode>0.00%</c:formatCode>
                <c:ptCount val="4"/>
                <c:pt idx="0">
                  <c:v>0.19122257053291536</c:v>
                </c:pt>
                <c:pt idx="1">
                  <c:v>0.56739811912225702</c:v>
                </c:pt>
                <c:pt idx="2">
                  <c:v>0.17868338557993729</c:v>
                </c:pt>
                <c:pt idx="3">
                  <c:v>6.2695924764890276E-2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14A-4064-B8B3-AB42B89D5E1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graphs.xlsx]Officials_F9!PivotTable38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9c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787682789651295E-2"/>
              <c:y val="3.367991163266753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4.52095050618673E-2"/>
              <c:y val="-1.89658513969537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218535183102113E-2"/>
              <c:y val="-3.340693055260021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Officials_F9!$B$58</c:f>
              <c:strCache>
                <c:ptCount val="1"/>
                <c:pt idx="0">
                  <c:v>Counter of Question 9c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92A-4C59-BED0-2265BB31D60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92A-4C59-BED0-2265BB31D60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2A-4C59-BED0-2265BB31D60C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92A-4C59-BED0-2265BB31D60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692A-4C59-BED0-2265BB31D60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692A-4C59-BED0-2265BB31D60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92A-4C59-BED0-2265BB31D60C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Officials_F9!$A$59:$A$63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Officials_F9!$B$59:$B$63</c:f>
              <c:numCache>
                <c:formatCode>General</c:formatCode>
                <c:ptCount val="4"/>
                <c:pt idx="0">
                  <c:v>170</c:v>
                </c:pt>
                <c:pt idx="1">
                  <c:v>133</c:v>
                </c:pt>
                <c:pt idx="2">
                  <c:v>14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92A-4C59-BED0-2265BB31D60C}"/>
            </c:ext>
          </c:extLst>
        </c:ser>
        <c:ser>
          <c:idx val="1"/>
          <c:order val="1"/>
          <c:tx>
            <c:strRef>
              <c:f>Officials_F9!$C$58</c:f>
              <c:strCache>
                <c:ptCount val="1"/>
                <c:pt idx="0">
                  <c:v>Percentage of Question 9c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644-4D95-925B-83F161D4900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644-4D95-925B-83F161D4900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644-4D95-925B-83F161D4900F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8644-4D95-925B-83F161D490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8644-4D95-925B-83F161D4900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Officials_F9!$A$59:$A$63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Officials_F9!$C$59:$C$63</c:f>
              <c:numCache>
                <c:formatCode>0.00%</c:formatCode>
                <c:ptCount val="4"/>
                <c:pt idx="0">
                  <c:v>0.5329153605015674</c:v>
                </c:pt>
                <c:pt idx="1">
                  <c:v>0.41692789968652039</c:v>
                </c:pt>
                <c:pt idx="2">
                  <c:v>4.3887147335423198E-2</c:v>
                </c:pt>
                <c:pt idx="3">
                  <c:v>6.269592476489028E-3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92A-4C59-BED0-2265BB31D60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baseline="0">
                <a:solidFill>
                  <a:sysClr val="windowText" lastClr="000000"/>
                </a:solidFill>
                <a:effectLst/>
                <a:latin typeface="EYInterstate Light"/>
              </a:rPr>
              <a:t>Morale and Organizational Culture</a:t>
            </a:r>
            <a:r>
              <a:rPr lang="de-DE" sz="1800" b="1" i="0" u="none" strike="noStrike" baseline="0">
                <a:solidFill>
                  <a:sysClr val="windowText" lastClr="000000"/>
                </a:solidFill>
                <a:latin typeface="EYInterstate Light"/>
              </a:rPr>
              <a:t> </a:t>
            </a:r>
            <a:endParaRPr lang="de-DE" sz="1800" b="1">
              <a:solidFill>
                <a:sysClr val="windowText" lastClr="000000"/>
              </a:solidFill>
              <a:latin typeface="EYInterstate Light"/>
            </a:endParaRPr>
          </a:p>
        </c:rich>
      </c:tx>
      <c:layout>
        <c:manualLayout>
          <c:xMode val="edge"/>
          <c:yMode val="edge"/>
          <c:x val="1.8479733084201685E-2"/>
          <c:y val="2.81086528540795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EYInterstate Ligh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Officials_F9!$B$5</c:f>
              <c:strCache>
                <c:ptCount val="1"/>
                <c:pt idx="0">
                  <c:v>Baseline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Officials_F9!$A$6:$A$8</c:f>
              <c:strCache>
                <c:ptCount val="3"/>
                <c:pt idx="0">
                  <c:v>Job Satisfaction</c:v>
                </c:pt>
                <c:pt idx="1">
                  <c:v>Ethical Standards</c:v>
                </c:pt>
                <c:pt idx="2">
                  <c:v>Responsibility</c:v>
                </c:pt>
              </c:strCache>
            </c:strRef>
          </c:cat>
          <c:val>
            <c:numRef>
              <c:f>Officials_F9!$B$6:$B$8</c:f>
              <c:numCache>
                <c:formatCode>0.00</c:formatCode>
                <c:ptCount val="3"/>
                <c:pt idx="0">
                  <c:v>2.3761755485893419</c:v>
                </c:pt>
                <c:pt idx="1">
                  <c:v>1.8871473354231976</c:v>
                </c:pt>
                <c:pt idx="2">
                  <c:v>2.476489028213166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A4-4C52-9B8B-0F1043C502C7}"/>
            </c:ext>
          </c:extLst>
        </c:ser>
        <c:ser>
          <c:idx val="1"/>
          <c:order val="1"/>
          <c:tx>
            <c:strRef>
              <c:f>Officials_F9!$C$5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Officials_F9!$A$6:$A$8</c:f>
              <c:strCache>
                <c:ptCount val="3"/>
                <c:pt idx="0">
                  <c:v>Job Satisfaction</c:v>
                </c:pt>
                <c:pt idx="1">
                  <c:v>Ethical Standards</c:v>
                </c:pt>
                <c:pt idx="2">
                  <c:v>Responsibility</c:v>
                </c:pt>
              </c:strCache>
            </c:strRef>
          </c:cat>
          <c:val>
            <c:numRef>
              <c:f>Officials_F9!$C$6:$C$8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01A4-4C52-9B8B-0F1043C502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4291600"/>
        <c:axId val="1104295408"/>
      </c:radarChart>
      <c:catAx>
        <c:axId val="110429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EYInterstate Light"/>
                <a:ea typeface="+mn-ea"/>
                <a:cs typeface="+mn-cs"/>
              </a:defRPr>
            </a:pPr>
            <a:endParaRPr lang="en-US"/>
          </a:p>
        </c:txPr>
        <c:crossAx val="1104295408"/>
        <c:crosses val="autoZero"/>
        <c:auto val="1"/>
        <c:lblAlgn val="ctr"/>
        <c:lblOffset val="100"/>
        <c:noMultiLvlLbl val="0"/>
      </c:catAx>
      <c:valAx>
        <c:axId val="110429540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10429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graphs.xlsx]Officials_F10!PivotTable39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10a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9867047869016372E-2"/>
              <c:y val="-7.812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5269653793275841E-3"/>
              <c:y val="-7.76185203412073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5863329583802024E-2"/>
              <c:y val="-1.291796533245844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</c:pivotFmt>
      <c:pivotFmt>
        <c:idx val="128"/>
        <c:spPr>
          <a:solidFill>
            <a:schemeClr val="accent2"/>
          </a:solidFill>
          <a:ln>
            <a:noFill/>
          </a:ln>
          <a:effectLst/>
        </c:spPr>
      </c:pivotFmt>
      <c:pivotFmt>
        <c:idx val="129"/>
        <c:spPr>
          <a:solidFill>
            <a:schemeClr val="accent3"/>
          </a:solidFill>
          <a:ln>
            <a:noFill/>
          </a:ln>
          <a:effectLst/>
        </c:spPr>
      </c:pivotFmt>
      <c:pivotFmt>
        <c:idx val="130"/>
        <c:spPr>
          <a:solidFill>
            <a:schemeClr val="accent4"/>
          </a:solidFill>
          <a:ln>
            <a:noFill/>
          </a:ln>
          <a:effectLst/>
        </c:spPr>
      </c:pivotFmt>
      <c:pivotFmt>
        <c:idx val="131"/>
        <c:spPr>
          <a:solidFill>
            <a:schemeClr val="accent5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</c:pivotFmt>
      <c:pivotFmt>
        <c:idx val="134"/>
        <c:spPr>
          <a:solidFill>
            <a:schemeClr val="accent2"/>
          </a:solidFill>
          <a:ln>
            <a:noFill/>
          </a:ln>
          <a:effectLst/>
        </c:spPr>
      </c:pivotFmt>
      <c:pivotFmt>
        <c:idx val="135"/>
        <c:spPr>
          <a:solidFill>
            <a:schemeClr val="accent3"/>
          </a:solidFill>
          <a:ln>
            <a:noFill/>
          </a:ln>
          <a:effectLst/>
        </c:spPr>
      </c:pivotFmt>
      <c:pivotFmt>
        <c:idx val="136"/>
        <c:spPr>
          <a:solidFill>
            <a:schemeClr val="accent4"/>
          </a:solidFill>
          <a:ln>
            <a:noFill/>
          </a:ln>
          <a:effectLst/>
        </c:spPr>
      </c:pivotFmt>
      <c:pivotFmt>
        <c:idx val="137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Officials_F10!$B$22</c:f>
              <c:strCache>
                <c:ptCount val="1"/>
                <c:pt idx="0">
                  <c:v>Counter of Question 10a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545-4531-9185-D06DC0750A0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545-4531-9185-D06DC0750A0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545-4531-9185-D06DC0750A0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545-4531-9185-D06DC0750A0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F545-4531-9185-D06DC0750A0E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F545-4531-9185-D06DC0750A0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F545-4531-9185-D06DC0750A0E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Officials_F10!$A$23:$A$27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Officials_F10!$B$23:$B$27</c:f>
              <c:numCache>
                <c:formatCode>General</c:formatCode>
                <c:ptCount val="4"/>
                <c:pt idx="0">
                  <c:v>214</c:v>
                </c:pt>
                <c:pt idx="1">
                  <c:v>100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45-4531-9185-D06DC0750A0E}"/>
            </c:ext>
          </c:extLst>
        </c:ser>
        <c:ser>
          <c:idx val="1"/>
          <c:order val="1"/>
          <c:tx>
            <c:strRef>
              <c:f>Officials_F10!$C$22</c:f>
              <c:strCache>
                <c:ptCount val="1"/>
                <c:pt idx="0">
                  <c:v>Percentage of Question 10a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70FB-4AEF-B859-880FB6687F7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70FB-4AEF-B859-880FB6687F7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0FB-4AEF-B859-880FB6687F7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70FB-4AEF-B859-880FB6687F7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F-70FB-4AEF-B859-880FB6687F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Officials_F10!$A$23:$A$27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Officials_F10!$C$23:$C$27</c:f>
              <c:numCache>
                <c:formatCode>0.00%</c:formatCode>
                <c:ptCount val="4"/>
                <c:pt idx="0">
                  <c:v>0.67084639498432597</c:v>
                </c:pt>
                <c:pt idx="1">
                  <c:v>0.31347962382445144</c:v>
                </c:pt>
                <c:pt idx="2">
                  <c:v>1.2539184952978056E-2</c:v>
                </c:pt>
                <c:pt idx="3">
                  <c:v>3.134796238244514E-3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545-4531-9185-D06DC0750A0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graphs.xlsx]Officials_F10!PivotTable40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10b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96031746031746E-2"/>
              <c:y val="-7.979253939756632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9708473940757404E-2"/>
              <c:y val="-5.428531487424036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385641863260244E-2"/>
              <c:y val="-1.389305602994924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2"/>
          </a:solidFill>
          <a:ln>
            <a:noFill/>
          </a:ln>
          <a:effectLst/>
        </c:spPr>
      </c:pivotFmt>
      <c:pivotFmt>
        <c:idx val="12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4.267607174103237E-2"/>
              <c:y val="-3.276899856340128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2"/>
          </a:solidFill>
          <a:ln>
            <a:noFill/>
          </a:ln>
          <a:effectLst/>
        </c:spPr>
      </c:pivotFmt>
      <c:pivotFmt>
        <c:idx val="131"/>
        <c:spPr>
          <a:solidFill>
            <a:schemeClr val="accent3"/>
          </a:solidFill>
          <a:ln>
            <a:noFill/>
          </a:ln>
          <a:effectLst/>
        </c:spPr>
      </c:pivotFmt>
      <c:pivotFmt>
        <c:idx val="132"/>
        <c:dLbl>
          <c:idx val="0"/>
          <c:layout>
            <c:manualLayout>
              <c:x val="-4.3059309367151022E-2"/>
              <c:y val="-6.249257061862107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Officials_F10!$B$40</c:f>
              <c:strCache>
                <c:ptCount val="1"/>
                <c:pt idx="0">
                  <c:v>Counter of Question 10b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2F-4666-AF13-B97BCC67ED3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B2F-4666-AF13-B97BCC67ED30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8B2F-4666-AF13-B97BCC67ED30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8B2F-4666-AF13-B97BCC67ED30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8B2F-4666-AF13-B97BCC67ED30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8B2F-4666-AF13-B97BCC67ED30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8B2F-4666-AF13-B97BCC67ED30}"/>
              </c:ext>
            </c:extLst>
          </c:dPt>
          <c:dLbls>
            <c:dLbl>
              <c:idx val="0"/>
              <c:layout>
                <c:manualLayout>
                  <c:x val="2.4385641863260244E-2"/>
                  <c:y val="-1.389305602994924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2F-4666-AF13-B97BCC67ED30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Officials_F10!$A$41:$A$43</c:f>
              <c:strCache>
                <c:ptCount val="2"/>
                <c:pt idx="0">
                  <c:v>to exercise control on the business community</c:v>
                </c:pt>
                <c:pt idx="1">
                  <c:v>to facilitate trade</c:v>
                </c:pt>
              </c:strCache>
            </c:strRef>
          </c:cat>
          <c:val>
            <c:numRef>
              <c:f>Officials_F10!$B$41:$B$43</c:f>
              <c:numCache>
                <c:formatCode>General</c:formatCode>
                <c:ptCount val="2"/>
                <c:pt idx="0">
                  <c:v>220</c:v>
                </c:pt>
                <c:pt idx="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2F-4666-AF13-B97BCC67ED30}"/>
            </c:ext>
          </c:extLst>
        </c:ser>
        <c:ser>
          <c:idx val="1"/>
          <c:order val="1"/>
          <c:tx>
            <c:strRef>
              <c:f>Officials_F10!$C$40</c:f>
              <c:strCache>
                <c:ptCount val="1"/>
                <c:pt idx="0">
                  <c:v>Percentage of Question 10b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C5C-4828-A0D4-C4470BE1A7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C5C-4828-A0D4-C4470BE1A775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F-1C5C-4828-A0D4-C4470BE1A7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Officials_F10!$A$41:$A$43</c:f>
              <c:strCache>
                <c:ptCount val="2"/>
                <c:pt idx="0">
                  <c:v>to exercise control on the business community</c:v>
                </c:pt>
                <c:pt idx="1">
                  <c:v>to facilitate trade</c:v>
                </c:pt>
              </c:strCache>
            </c:strRef>
          </c:cat>
          <c:val>
            <c:numRef>
              <c:f>Officials_F10!$C$41:$C$43</c:f>
              <c:numCache>
                <c:formatCode>0.00%</c:formatCode>
                <c:ptCount val="2"/>
                <c:pt idx="0">
                  <c:v>0.68965517241379315</c:v>
                </c:pt>
                <c:pt idx="1">
                  <c:v>0.31034482758620691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2F-4666-AF13-B97BCC67ED3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eries val="1"/>
        <c14:dropZonesVisible val="1"/>
      </c14:pivotOptions>
    </c:ext>
  </c:extLst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baseline="0">
                <a:solidFill>
                  <a:sysClr val="windowText" lastClr="000000"/>
                </a:solidFill>
                <a:effectLst/>
                <a:latin typeface="EYInterstate Light"/>
              </a:rPr>
              <a:t>Relationship with Private Sector</a:t>
            </a:r>
            <a:r>
              <a:rPr lang="de-DE" sz="1800" b="0" i="0" u="none" strike="noStrike" baseline="0">
                <a:solidFill>
                  <a:sysClr val="windowText" lastClr="000000"/>
                </a:solidFill>
                <a:latin typeface="EYInterstate Light"/>
              </a:rPr>
              <a:t> </a:t>
            </a:r>
            <a:endParaRPr lang="de-DE" sz="1800">
              <a:solidFill>
                <a:sysClr val="windowText" lastClr="000000"/>
              </a:solidFill>
              <a:latin typeface="EYInterstate Light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Officials_F10!$B$5</c:f>
              <c:strCache>
                <c:ptCount val="1"/>
                <c:pt idx="0">
                  <c:v>Baseline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EYInterstate Ligh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Officials_F10!$A$6</c:f>
              <c:strCache>
                <c:ptCount val="1"/>
                <c:pt idx="0">
                  <c:v>Professionalism</c:v>
                </c:pt>
              </c:strCache>
            </c:strRef>
          </c:cat>
          <c:val>
            <c:numRef>
              <c:f>Officials_F10!$B$6</c:f>
              <c:numCache>
                <c:formatCode>0.00</c:formatCode>
                <c:ptCount val="1"/>
                <c:pt idx="0">
                  <c:v>2.6520376175548588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39-45F9-A75A-A4CE7150EAA4}"/>
            </c:ext>
          </c:extLst>
        </c:ser>
        <c:ser>
          <c:idx val="1"/>
          <c:order val="1"/>
          <c:tx>
            <c:strRef>
              <c:f>Officials_F10!$C$5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EYInterstate Ligh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Officials_F10!$A$6</c:f>
              <c:strCache>
                <c:ptCount val="1"/>
                <c:pt idx="0">
                  <c:v>Professionalism</c:v>
                </c:pt>
              </c:strCache>
            </c:strRef>
          </c:cat>
          <c:val>
            <c:numRef>
              <c:f>Officials_F10!$C$6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3239-45F9-A75A-A4CE7150E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8443168"/>
        <c:axId val="1128450240"/>
      </c:barChart>
      <c:catAx>
        <c:axId val="112844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EYInterstate Light"/>
                <a:ea typeface="+mn-ea"/>
                <a:cs typeface="+mn-cs"/>
              </a:defRPr>
            </a:pPr>
            <a:endParaRPr lang="en-US"/>
          </a:p>
        </c:txPr>
        <c:crossAx val="1128450240"/>
        <c:crosses val="autoZero"/>
        <c:auto val="1"/>
        <c:lblAlgn val="ctr"/>
        <c:lblOffset val="100"/>
        <c:noMultiLvlLbl val="0"/>
      </c:catAx>
      <c:valAx>
        <c:axId val="112845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EYInterstate Light"/>
                <a:ea typeface="+mn-ea"/>
                <a:cs typeface="+mn-cs"/>
              </a:defRPr>
            </a:pPr>
            <a:endParaRPr lang="en-US"/>
          </a:p>
        </c:txPr>
        <c:crossAx val="112844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graphs.xlsx]Officials_F1!PivotTable6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5250281214848145E-2"/>
              <c:y val="-2.300343640628651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7.2707140551127652E-3"/>
              <c:y val="2.880758971941335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Officials_F1!$B$58</c:f>
              <c:strCache>
                <c:ptCount val="1"/>
                <c:pt idx="0">
                  <c:v>Counter of Question 1c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B8A-4570-ADDF-E83F2598806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B8A-4570-ADDF-E83F2598806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B8A-4570-ADDF-E83F2598806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B8A-4570-ADDF-E83F2598806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1B8A-4570-ADDF-E83F2598806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1B8A-4570-ADDF-E83F2598806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B8A-4570-ADDF-E83F2598806C}"/>
              </c:ext>
            </c:extLst>
          </c:dPt>
          <c:dLbls>
            <c:dLbl>
              <c:idx val="2"/>
              <c:layout>
                <c:manualLayout>
                  <c:x val="-7.2707140551127652E-3"/>
                  <c:y val="2.880758971941335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B8A-4570-ADDF-E83F2598806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Officials_F1!$B$59:$B$63</c:f>
              <c:numCache>
                <c:formatCode>General</c:formatCode>
                <c:ptCount val="4"/>
                <c:pt idx="0">
                  <c:v>91</c:v>
                </c:pt>
                <c:pt idx="1">
                  <c:v>167</c:v>
                </c:pt>
                <c:pt idx="2">
                  <c:v>48</c:v>
                </c:pt>
                <c:pt idx="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B8A-4570-ADDF-E83F2598806C}"/>
            </c:ext>
          </c:extLst>
        </c:ser>
        <c:ser>
          <c:idx val="1"/>
          <c:order val="1"/>
          <c:tx>
            <c:strRef>
              <c:f>Officials_F1!$C$58</c:f>
              <c:strCache>
                <c:ptCount val="1"/>
                <c:pt idx="0">
                  <c:v>Percentage of Question 1c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81C1-40FB-9635-DFB656540E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81C1-40FB-9635-DFB656540E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81C1-40FB-9635-DFB656540EC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81C1-40FB-9635-DFB656540EC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81C1-40FB-9635-DFB656540E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Officials_F1!$C$59:$C$63</c:f>
              <c:numCache>
                <c:formatCode>0.00%</c:formatCode>
                <c:ptCount val="4"/>
                <c:pt idx="0">
                  <c:v>0.28526645768025077</c:v>
                </c:pt>
                <c:pt idx="1">
                  <c:v>0.52351097178683381</c:v>
                </c:pt>
                <c:pt idx="2">
                  <c:v>0.15047021943573669</c:v>
                </c:pt>
                <c:pt idx="3">
                  <c:v>4.0752351097178681E-2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B8A-4570-ADDF-E83F2598806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graphs.xlsx]Officials_F1!PivotTable7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3755936757905301E-2"/>
              <c:y val="9.548622192307022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5447600299962541E-2"/>
              <c:y val="-3.134316666569961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213317085364333E-2"/>
              <c:y val="-5.838985952106023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8.8980439945006873E-2"/>
              <c:y val="-8.062597554819280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Officials_F1!$B$76</c:f>
              <c:strCache>
                <c:ptCount val="1"/>
                <c:pt idx="0">
                  <c:v>Counter of Question 1d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A3D-44F4-ABE7-A78F07F0AB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A3D-44F4-ABE7-A78F07F0AB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A3D-44F4-ABE7-A78F07F0AB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A3D-44F4-ABE7-A78F07F0AB7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7A3D-44F4-ABE7-A78F07F0AB75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7A3D-44F4-ABE7-A78F07F0AB7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7A3D-44F4-ABE7-A78F07F0AB75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Officials_F1!$A$77:$A$81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Officials_F1!$B$77:$B$81</c:f>
              <c:numCache>
                <c:formatCode>General</c:formatCode>
                <c:ptCount val="4"/>
                <c:pt idx="0">
                  <c:v>176</c:v>
                </c:pt>
                <c:pt idx="1">
                  <c:v>129</c:v>
                </c:pt>
                <c:pt idx="2">
                  <c:v>13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A3D-44F4-ABE7-A78F07F0AB75}"/>
            </c:ext>
          </c:extLst>
        </c:ser>
        <c:ser>
          <c:idx val="1"/>
          <c:order val="1"/>
          <c:tx>
            <c:strRef>
              <c:f>Officials_F1!$C$76</c:f>
              <c:strCache>
                <c:ptCount val="1"/>
                <c:pt idx="0">
                  <c:v>Percentage of Question 1d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092-4E4D-9E18-EBE20FED43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092-4E4D-9E18-EBE20FED43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092-4E4D-9E18-EBE20FED43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5092-4E4D-9E18-EBE20FED43B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5092-4E4D-9E18-EBE20FED43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Officials_F1!$A$77:$A$81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Officials_F1!$C$77:$C$81</c:f>
              <c:numCache>
                <c:formatCode>0.00%</c:formatCode>
                <c:ptCount val="4"/>
                <c:pt idx="0">
                  <c:v>0.55172413793103448</c:v>
                </c:pt>
                <c:pt idx="1">
                  <c:v>0.40438871473354232</c:v>
                </c:pt>
                <c:pt idx="2">
                  <c:v>4.0752351097178681E-2</c:v>
                </c:pt>
                <c:pt idx="3">
                  <c:v>3.134796238244514E-3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A3D-44F4-ABE7-A78F07F0AB7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graphs.xlsx]Officials_F1!PivotTable8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5409011373578304E-2"/>
              <c:y val="-1.933909049203221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8.2417568856543132E-3"/>
              <c:y val="3.735967898358793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Officials_F1!$B$94</c:f>
              <c:strCache>
                <c:ptCount val="1"/>
                <c:pt idx="0">
                  <c:v>Counter of Question 1e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919-45A0-8405-6AFD22AFA04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919-45A0-8405-6AFD22AFA04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919-45A0-8405-6AFD22AFA04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919-45A0-8405-6AFD22AFA04B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A919-45A0-8405-6AFD22AFA04B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A919-45A0-8405-6AFD22AFA04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919-45A0-8405-6AFD22AFA04B}"/>
              </c:ext>
            </c:extLst>
          </c:dPt>
          <c:dLbls>
            <c:dLbl>
              <c:idx val="2"/>
              <c:layout>
                <c:manualLayout>
                  <c:x val="-8.2417568856543132E-3"/>
                  <c:y val="3.735967898358793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19-45A0-8405-6AFD22AFA04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Officials_F1!$A$95:$A$99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Officials_F1!$B$95:$B$99</c:f>
              <c:numCache>
                <c:formatCode>General</c:formatCode>
                <c:ptCount val="4"/>
                <c:pt idx="0">
                  <c:v>112</c:v>
                </c:pt>
                <c:pt idx="1">
                  <c:v>156</c:v>
                </c:pt>
                <c:pt idx="2">
                  <c:v>43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919-45A0-8405-6AFD22AFA04B}"/>
            </c:ext>
          </c:extLst>
        </c:ser>
        <c:ser>
          <c:idx val="1"/>
          <c:order val="1"/>
          <c:tx>
            <c:strRef>
              <c:f>Officials_F1!$C$94</c:f>
              <c:strCache>
                <c:ptCount val="1"/>
                <c:pt idx="0">
                  <c:v>Percentage of Question 1e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9EF-414E-B079-E965D8789A3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99EF-414E-B079-E965D8789A3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99EF-414E-B079-E965D8789A3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99EF-414E-B079-E965D8789A3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99EF-414E-B079-E965D8789A3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Officials_F1!$A$95:$A$99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Officials_F1!$C$95:$C$99</c:f>
              <c:numCache>
                <c:formatCode>0.00%</c:formatCode>
                <c:ptCount val="4"/>
                <c:pt idx="0">
                  <c:v>0.35109717868338558</c:v>
                </c:pt>
                <c:pt idx="1">
                  <c:v>0.4890282131661442</c:v>
                </c:pt>
                <c:pt idx="2">
                  <c:v>0.13479623824451412</c:v>
                </c:pt>
                <c:pt idx="3">
                  <c:v>2.5078369905956112E-2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919-45A0-8405-6AFD22AFA04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CO results graphs.xlsx]Officials_F1!PivotTable9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1f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282027246594176E-2"/>
              <c:y val="-2.102201013981016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2.2293031359630323E-2"/>
              <c:y val="5.013237124521955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Officials_F1!$B$112</c:f>
              <c:strCache>
                <c:ptCount val="1"/>
                <c:pt idx="0">
                  <c:v>Counter of Question 1f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F75-4BED-9CA3-96D1C8BFC34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F75-4BED-9CA3-96D1C8BFC34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F75-4BED-9CA3-96D1C8BFC3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F75-4BED-9CA3-96D1C8BFC34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0F75-4BED-9CA3-96D1C8BFC34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0F75-4BED-9CA3-96D1C8BFC34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0F75-4BED-9CA3-96D1C8BFC34A}"/>
              </c:ext>
            </c:extLst>
          </c:dPt>
          <c:dLbls>
            <c:dLbl>
              <c:idx val="2"/>
              <c:layout>
                <c:manualLayout>
                  <c:x val="-2.2293031359630323E-2"/>
                  <c:y val="5.013237124521955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75-4BED-9CA3-96D1C8BFC34A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Officials_F1!$A$113:$A$117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Officials_F1!$B$113:$B$117</c:f>
              <c:numCache>
                <c:formatCode>General</c:formatCode>
                <c:ptCount val="4"/>
                <c:pt idx="0">
                  <c:v>122</c:v>
                </c:pt>
                <c:pt idx="1">
                  <c:v>147</c:v>
                </c:pt>
                <c:pt idx="2">
                  <c:v>35</c:v>
                </c:pt>
                <c:pt idx="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F75-4BED-9CA3-96D1C8BFC34A}"/>
            </c:ext>
          </c:extLst>
        </c:ser>
        <c:ser>
          <c:idx val="1"/>
          <c:order val="1"/>
          <c:tx>
            <c:strRef>
              <c:f>Officials_F1!$C$112</c:f>
              <c:strCache>
                <c:ptCount val="1"/>
                <c:pt idx="0">
                  <c:v>Percentage of Question 1f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83F-43A3-A3EC-AE5F881E251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683F-43A3-A3EC-AE5F881E251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83F-43A3-A3EC-AE5F881E251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683F-43A3-A3EC-AE5F881E251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683F-43A3-A3EC-AE5F881E251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Officials_F1!$A$113:$A$117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Officials_F1!$C$113:$C$117</c:f>
              <c:numCache>
                <c:formatCode>0.00%</c:formatCode>
                <c:ptCount val="4"/>
                <c:pt idx="0">
                  <c:v>0.38244514106583072</c:v>
                </c:pt>
                <c:pt idx="1">
                  <c:v>0.46081504702194359</c:v>
                </c:pt>
                <c:pt idx="2">
                  <c:v>0.109717868338558</c:v>
                </c:pt>
                <c:pt idx="3">
                  <c:v>4.7021943573667714E-2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F75-4BED-9CA3-96D1C8BFC34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plotArea>
      <cx:plotAreaRegion>
        <cx:series layoutId="treemap" uniqueId="{6A028D8C-381A-43FC-9970-C75EB2F10CCE}">
          <cx:dataPt idx="1">
            <cx:spPr>
              <a:solidFill>
                <a:srgbClr val="708086"/>
              </a:solidFill>
            </cx:spPr>
          </cx:dataPt>
          <cx:dataPt idx="2">
            <cx:spPr>
              <a:solidFill>
                <a:srgbClr val="F0B54A"/>
              </a:solidFill>
            </cx:spPr>
          </cx:dataPt>
          <cx:dataPt idx="3">
            <cx:spPr>
              <a:solidFill>
                <a:srgbClr val="444E52"/>
              </a:solidFill>
            </cx:spPr>
          </cx:dataPt>
          <cx:dataPt idx="4">
            <cx:spPr>
              <a:solidFill>
                <a:srgbClr val="042760"/>
              </a:solidFill>
            </cx:spPr>
          </cx:dataPt>
          <cx:dataPt idx="5">
            <cx:spPr>
              <a:solidFill>
                <a:srgbClr val="D9D9D9"/>
              </a:solidFill>
            </cx:spPr>
          </cx:dataPt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800" b="0" i="0">
                    <a:solidFill>
                      <a:srgbClr val="FFFFFF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fr-BE" sz="1800"/>
              </a:p>
            </cx:txPr>
            <cx:visibility seriesName="0" categoryName="1" value="1"/>
            <cx:separator>
</cx:separator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600"/>
                  </a:pPr>
                  <a:r>
                    <a:rPr lang="en-US" sz="1600" b="0" i="0" u="none" strike="noStrike" baseline="0">
                      <a:solidFill>
                        <a:srgbClr val="FFFFFF"/>
                      </a:solidFill>
                      <a:latin typeface="Calibri"/>
                    </a:rPr>
                    <a:t>Talk to the colleague
30.1%</a:t>
                  </a:r>
                </a:p>
              </cx:txPr>
            </cx:dataLabel>
            <cx:dataLabel idx="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800"/>
                  </a:pPr>
                  <a:r>
                    <a:rPr lang="en-US" sz="1800" b="0" i="0" u="none" strike="noStrike" baseline="0">
                      <a:solidFill>
                        <a:srgbClr val="FFFFFF"/>
                      </a:solidFill>
                      <a:latin typeface="Calibri"/>
                    </a:rPr>
                    <a:t>Report to direct supervisor
69.0%</a:t>
                  </a:r>
                </a:p>
              </cx:txPr>
            </cx:dataLabel>
            <cx:dataLabel idx="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200"/>
                  </a:pPr>
                  <a:r>
                    <a:rPr lang="en-US" sz="1200" b="0" i="0" u="none" strike="noStrike" baseline="0">
                      <a:solidFill>
                        <a:srgbClr val="FFFFFF"/>
                      </a:solidFill>
                      <a:latin typeface="Calibri"/>
                    </a:rPr>
                    <a:t>Report to internal investigation body
16.0%</a:t>
                  </a:r>
                </a:p>
              </cx:txPr>
            </cx:dataLabel>
            <cx:dataLabel idx="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>
                      <a:solidFill>
                        <a:sysClr val="windowText" lastClr="000000"/>
                      </a:solidFill>
                    </a:defRPr>
                  </a:pPr>
                  <a:r>
                    <a:rPr lang="en-US" sz="900" b="0" i="0" u="none" strike="noStrike" baseline="0">
                      <a:solidFill>
                        <a:sysClr val="windowText" lastClr="000000"/>
                      </a:solidFill>
                      <a:latin typeface="Calibri"/>
                    </a:rPr>
                    <a:t>Don't know/refusal
4.2%</a:t>
                  </a:r>
                </a:p>
              </cx:txPr>
            </cx:dataLabel>
          </cx:dataLabels>
          <cx:dataId val="0"/>
          <cx:layoutPr/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5.xml"/><Relationship Id="rId2" Type="http://schemas.openxmlformats.org/officeDocument/2006/relationships/chart" Target="../charts/chart54.xml"/><Relationship Id="rId1" Type="http://schemas.openxmlformats.org/officeDocument/2006/relationships/chart" Target="../charts/chart53.xml"/><Relationship Id="rId4" Type="http://schemas.openxmlformats.org/officeDocument/2006/relationships/chart" Target="../charts/chart5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9.xml"/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6.xml"/><Relationship Id="rId3" Type="http://schemas.openxmlformats.org/officeDocument/2006/relationships/chart" Target="../charts/chart31.xml"/><Relationship Id="rId7" Type="http://schemas.openxmlformats.org/officeDocument/2006/relationships/chart" Target="../charts/chart35.xml"/><Relationship Id="rId12" Type="http://schemas.microsoft.com/office/2014/relationships/chartEx" Target="../charts/chartEx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chart" Target="../charts/chart34.xml"/><Relationship Id="rId11" Type="http://schemas.openxmlformats.org/officeDocument/2006/relationships/chart" Target="../charts/chart39.xml"/><Relationship Id="rId5" Type="http://schemas.openxmlformats.org/officeDocument/2006/relationships/chart" Target="../charts/chart33.xml"/><Relationship Id="rId10" Type="http://schemas.openxmlformats.org/officeDocument/2006/relationships/chart" Target="../charts/chart38.xml"/><Relationship Id="rId4" Type="http://schemas.openxmlformats.org/officeDocument/2006/relationships/chart" Target="../charts/chart32.xml"/><Relationship Id="rId9" Type="http://schemas.openxmlformats.org/officeDocument/2006/relationships/chart" Target="../charts/chart3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7.xml"/><Relationship Id="rId3" Type="http://schemas.openxmlformats.org/officeDocument/2006/relationships/chart" Target="../charts/chart42.xml"/><Relationship Id="rId7" Type="http://schemas.openxmlformats.org/officeDocument/2006/relationships/chart" Target="../charts/chart46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6" Type="http://schemas.openxmlformats.org/officeDocument/2006/relationships/chart" Target="../charts/chart45.xml"/><Relationship Id="rId5" Type="http://schemas.openxmlformats.org/officeDocument/2006/relationships/chart" Target="../charts/chart44.xml"/><Relationship Id="rId4" Type="http://schemas.openxmlformats.org/officeDocument/2006/relationships/chart" Target="../charts/chart4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5" Type="http://schemas.openxmlformats.org/officeDocument/2006/relationships/chart" Target="../charts/chart52.xml"/><Relationship Id="rId4" Type="http://schemas.openxmlformats.org/officeDocument/2006/relationships/chart" Target="../charts/chart5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511174</xdr:colOff>
      <xdr:row>2</xdr:row>
      <xdr:rowOff>158750</xdr:rowOff>
    </xdr:from>
    <xdr:to>
      <xdr:col>12</xdr:col>
      <xdr:colOff>231774</xdr:colOff>
      <xdr:row>21</xdr:row>
      <xdr:rowOff>49530</xdr:rowOff>
    </xdr:to>
    <xdr:graphicFrame macro="">
      <xdr:nvGraphicFramePr>
        <xdr:cNvPr id="2" name="Chart 1" title="Sex - Officials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101600</xdr:colOff>
      <xdr:row>30</xdr:row>
      <xdr:rowOff>139700</xdr:rowOff>
    </xdr:from>
    <xdr:to>
      <xdr:col>17</xdr:col>
      <xdr:colOff>190500</xdr:colOff>
      <xdr:row>51</xdr:row>
      <xdr:rowOff>49530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146050</xdr:colOff>
      <xdr:row>30</xdr:row>
      <xdr:rowOff>130175</xdr:rowOff>
    </xdr:from>
    <xdr:to>
      <xdr:col>10</xdr:col>
      <xdr:colOff>762000</xdr:colOff>
      <xdr:row>51</xdr:row>
      <xdr:rowOff>40005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295274</xdr:colOff>
      <xdr:row>14</xdr:row>
      <xdr:rowOff>194497</xdr:rowOff>
    </xdr:from>
    <xdr:to>
      <xdr:col>20</xdr:col>
      <xdr:colOff>521287</xdr:colOff>
      <xdr:row>30</xdr:row>
      <xdr:rowOff>99967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295274</xdr:colOff>
      <xdr:row>31</xdr:row>
      <xdr:rowOff>129234</xdr:rowOff>
    </xdr:from>
    <xdr:to>
      <xdr:col>20</xdr:col>
      <xdr:colOff>504825</xdr:colOff>
      <xdr:row>49</xdr:row>
      <xdr:rowOff>162762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314325</xdr:colOff>
      <xdr:row>50</xdr:row>
      <xdr:rowOff>217312</xdr:rowOff>
    </xdr:from>
    <xdr:to>
      <xdr:col>20</xdr:col>
      <xdr:colOff>471899</xdr:colOff>
      <xdr:row>66</xdr:row>
      <xdr:rowOff>81742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294535</xdr:colOff>
      <xdr:row>1</xdr:row>
      <xdr:rowOff>30374</xdr:rowOff>
    </xdr:from>
    <xdr:to>
      <xdr:col>20</xdr:col>
      <xdr:colOff>497616</xdr:colOff>
      <xdr:row>14</xdr:row>
      <xdr:rowOff>96695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517525</xdr:colOff>
      <xdr:row>14</xdr:row>
      <xdr:rowOff>434975</xdr:rowOff>
    </xdr:from>
    <xdr:to>
      <xdr:col>23</xdr:col>
      <xdr:colOff>212725</xdr:colOff>
      <xdr:row>31</xdr:row>
      <xdr:rowOff>109728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504825</xdr:colOff>
      <xdr:row>32</xdr:row>
      <xdr:rowOff>225425</xdr:rowOff>
    </xdr:from>
    <xdr:to>
      <xdr:col>23</xdr:col>
      <xdr:colOff>288925</xdr:colOff>
      <xdr:row>49</xdr:row>
      <xdr:rowOff>68580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488950</xdr:colOff>
      <xdr:row>1</xdr:row>
      <xdr:rowOff>180974</xdr:rowOff>
    </xdr:from>
    <xdr:to>
      <xdr:col>23</xdr:col>
      <xdr:colOff>215900</xdr:colOff>
      <xdr:row>14</xdr:row>
      <xdr:rowOff>292099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219652</xdr:colOff>
      <xdr:row>14</xdr:row>
      <xdr:rowOff>180687</xdr:rowOff>
    </xdr:from>
    <xdr:to>
      <xdr:col>22</xdr:col>
      <xdr:colOff>571500</xdr:colOff>
      <xdr:row>30</xdr:row>
      <xdr:rowOff>153889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200892</xdr:colOff>
      <xdr:row>32</xdr:row>
      <xdr:rowOff>44160</xdr:rowOff>
    </xdr:from>
    <xdr:to>
      <xdr:col>22</xdr:col>
      <xdr:colOff>581025</xdr:colOff>
      <xdr:row>48</xdr:row>
      <xdr:rowOff>145068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180975</xdr:colOff>
      <xdr:row>50</xdr:row>
      <xdr:rowOff>96981</xdr:rowOff>
    </xdr:from>
    <xdr:to>
      <xdr:col>23</xdr:col>
      <xdr:colOff>28574</xdr:colOff>
      <xdr:row>67</xdr:row>
      <xdr:rowOff>1732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171450</xdr:colOff>
      <xdr:row>68</xdr:row>
      <xdr:rowOff>187900</xdr:rowOff>
    </xdr:from>
    <xdr:to>
      <xdr:col>23</xdr:col>
      <xdr:colOff>47625</xdr:colOff>
      <xdr:row>85</xdr:row>
      <xdr:rowOff>81856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180976</xdr:colOff>
      <xdr:row>86</xdr:row>
      <xdr:rowOff>159615</xdr:rowOff>
    </xdr:from>
    <xdr:to>
      <xdr:col>23</xdr:col>
      <xdr:colOff>57150</xdr:colOff>
      <xdr:row>103</xdr:row>
      <xdr:rowOff>66270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171451</xdr:colOff>
      <xdr:row>104</xdr:row>
      <xdr:rowOff>183282</xdr:rowOff>
    </xdr:from>
    <xdr:to>
      <xdr:col>23</xdr:col>
      <xdr:colOff>66675</xdr:colOff>
      <xdr:row>121</xdr:row>
      <xdr:rowOff>89360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142875</xdr:colOff>
      <xdr:row>122</xdr:row>
      <xdr:rowOff>383020</xdr:rowOff>
    </xdr:from>
    <xdr:to>
      <xdr:col>23</xdr:col>
      <xdr:colOff>66675</xdr:colOff>
      <xdr:row>141</xdr:row>
      <xdr:rowOff>97963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240433</xdr:colOff>
      <xdr:row>1</xdr:row>
      <xdr:rowOff>97847</xdr:rowOff>
    </xdr:from>
    <xdr:to>
      <xdr:col>22</xdr:col>
      <xdr:colOff>568901</xdr:colOff>
      <xdr:row>13</xdr:row>
      <xdr:rowOff>138545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54327</xdr:colOff>
      <xdr:row>14</xdr:row>
      <xdr:rowOff>86431</xdr:rowOff>
    </xdr:from>
    <xdr:to>
      <xdr:col>23</xdr:col>
      <xdr:colOff>358069</xdr:colOff>
      <xdr:row>28</xdr:row>
      <xdr:rowOff>5658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61382</xdr:colOff>
      <xdr:row>30</xdr:row>
      <xdr:rowOff>117124</xdr:rowOff>
    </xdr:from>
    <xdr:to>
      <xdr:col>23</xdr:col>
      <xdr:colOff>365124</xdr:colOff>
      <xdr:row>45</xdr:row>
      <xdr:rowOff>17654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65617</xdr:colOff>
      <xdr:row>48</xdr:row>
      <xdr:rowOff>2117</xdr:rowOff>
    </xdr:from>
    <xdr:to>
      <xdr:col>23</xdr:col>
      <xdr:colOff>369359</xdr:colOff>
      <xdr:row>64</xdr:row>
      <xdr:rowOff>38948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87842</xdr:colOff>
      <xdr:row>67</xdr:row>
      <xdr:rowOff>92075</xdr:rowOff>
    </xdr:from>
    <xdr:to>
      <xdr:col>23</xdr:col>
      <xdr:colOff>391584</xdr:colOff>
      <xdr:row>81</xdr:row>
      <xdr:rowOff>182880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83608</xdr:colOff>
      <xdr:row>84</xdr:row>
      <xdr:rowOff>17992</xdr:rowOff>
    </xdr:from>
    <xdr:to>
      <xdr:col>23</xdr:col>
      <xdr:colOff>387350</xdr:colOff>
      <xdr:row>99</xdr:row>
      <xdr:rowOff>73872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54327</xdr:colOff>
      <xdr:row>2</xdr:row>
      <xdr:rowOff>26460</xdr:rowOff>
    </xdr:from>
    <xdr:to>
      <xdr:col>23</xdr:col>
      <xdr:colOff>343959</xdr:colOff>
      <xdr:row>13</xdr:row>
      <xdr:rowOff>39688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417738</xdr:colOff>
      <xdr:row>14</xdr:row>
      <xdr:rowOff>551090</xdr:rowOff>
    </xdr:from>
    <xdr:to>
      <xdr:col>24</xdr:col>
      <xdr:colOff>266700</xdr:colOff>
      <xdr:row>31</xdr:row>
      <xdr:rowOff>114392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426356</xdr:colOff>
      <xdr:row>32</xdr:row>
      <xdr:rowOff>222703</xdr:rowOff>
    </xdr:from>
    <xdr:to>
      <xdr:col>24</xdr:col>
      <xdr:colOff>266699</xdr:colOff>
      <xdr:row>46</xdr:row>
      <xdr:rowOff>125602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434065</xdr:colOff>
      <xdr:row>48</xdr:row>
      <xdr:rowOff>14061</xdr:rowOff>
    </xdr:from>
    <xdr:to>
      <xdr:col>24</xdr:col>
      <xdr:colOff>276224</xdr:colOff>
      <xdr:row>64</xdr:row>
      <xdr:rowOff>41367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440419</xdr:colOff>
      <xdr:row>65</xdr:row>
      <xdr:rowOff>132899</xdr:rowOff>
    </xdr:from>
    <xdr:to>
      <xdr:col>24</xdr:col>
      <xdr:colOff>285750</xdr:colOff>
      <xdr:row>80</xdr:row>
      <xdr:rowOff>26854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414617</xdr:colOff>
      <xdr:row>0</xdr:row>
      <xdr:rowOff>278946</xdr:rowOff>
    </xdr:from>
    <xdr:to>
      <xdr:col>24</xdr:col>
      <xdr:colOff>249464</xdr:colOff>
      <xdr:row>14</xdr:row>
      <xdr:rowOff>285750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313882</xdr:colOff>
      <xdr:row>14</xdr:row>
      <xdr:rowOff>361578</xdr:rowOff>
    </xdr:from>
    <xdr:to>
      <xdr:col>24</xdr:col>
      <xdr:colOff>10895</xdr:colOff>
      <xdr:row>29</xdr:row>
      <xdr:rowOff>136072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294519</xdr:colOff>
      <xdr:row>32</xdr:row>
      <xdr:rowOff>99077</xdr:rowOff>
    </xdr:from>
    <xdr:to>
      <xdr:col>23</xdr:col>
      <xdr:colOff>597120</xdr:colOff>
      <xdr:row>45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319315</xdr:colOff>
      <xdr:row>1</xdr:row>
      <xdr:rowOff>164647</xdr:rowOff>
    </xdr:from>
    <xdr:to>
      <xdr:col>23</xdr:col>
      <xdr:colOff>561975</xdr:colOff>
      <xdr:row>14</xdr:row>
      <xdr:rowOff>50347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600075</xdr:colOff>
      <xdr:row>14</xdr:row>
      <xdr:rowOff>303850</xdr:rowOff>
    </xdr:from>
    <xdr:to>
      <xdr:col>23</xdr:col>
      <xdr:colOff>259995</xdr:colOff>
      <xdr:row>30</xdr:row>
      <xdr:rowOff>161043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600589</xdr:colOff>
      <xdr:row>32</xdr:row>
      <xdr:rowOff>16825</xdr:rowOff>
    </xdr:from>
    <xdr:to>
      <xdr:col>23</xdr:col>
      <xdr:colOff>301895</xdr:colOff>
      <xdr:row>45</xdr:row>
      <xdr:rowOff>132795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2550</xdr:colOff>
      <xdr:row>1</xdr:row>
      <xdr:rowOff>151356</xdr:rowOff>
    </xdr:from>
    <xdr:to>
      <xdr:col>23</xdr:col>
      <xdr:colOff>309359</xdr:colOff>
      <xdr:row>14</xdr:row>
      <xdr:rowOff>113974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323851</xdr:colOff>
      <xdr:row>16</xdr:row>
      <xdr:rowOff>98730</xdr:rowOff>
    </xdr:from>
    <xdr:to>
      <xdr:col>19</xdr:col>
      <xdr:colOff>118905</xdr:colOff>
      <xdr:row>32</xdr:row>
      <xdr:rowOff>81022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304801</xdr:colOff>
      <xdr:row>32</xdr:row>
      <xdr:rowOff>158998</xdr:rowOff>
    </xdr:from>
    <xdr:to>
      <xdr:col>19</xdr:col>
      <xdr:colOff>95844</xdr:colOff>
      <xdr:row>44</xdr:row>
      <xdr:rowOff>86184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508525</xdr:colOff>
      <xdr:row>97</xdr:row>
      <xdr:rowOff>50678</xdr:rowOff>
    </xdr:from>
    <xdr:to>
      <xdr:col>19</xdr:col>
      <xdr:colOff>206329</xdr:colOff>
      <xdr:row>111</xdr:row>
      <xdr:rowOff>74808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501726</xdr:colOff>
      <xdr:row>112</xdr:row>
      <xdr:rowOff>11571</xdr:rowOff>
    </xdr:from>
    <xdr:to>
      <xdr:col>19</xdr:col>
      <xdr:colOff>198681</xdr:colOff>
      <xdr:row>125</xdr:row>
      <xdr:rowOff>78881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501597</xdr:colOff>
      <xdr:row>127</xdr:row>
      <xdr:rowOff>16740</xdr:rowOff>
    </xdr:from>
    <xdr:to>
      <xdr:col>19</xdr:col>
      <xdr:colOff>200671</xdr:colOff>
      <xdr:row>140</xdr:row>
      <xdr:rowOff>131593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498936</xdr:colOff>
      <xdr:row>142</xdr:row>
      <xdr:rowOff>68300</xdr:rowOff>
    </xdr:from>
    <xdr:to>
      <xdr:col>19</xdr:col>
      <xdr:colOff>204360</xdr:colOff>
      <xdr:row>155</xdr:row>
      <xdr:rowOff>126720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429762</xdr:colOff>
      <xdr:row>156</xdr:row>
      <xdr:rowOff>114557</xdr:rowOff>
    </xdr:from>
    <xdr:to>
      <xdr:col>19</xdr:col>
      <xdr:colOff>135186</xdr:colOff>
      <xdr:row>169</xdr:row>
      <xdr:rowOff>172977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437717</xdr:colOff>
      <xdr:row>171</xdr:row>
      <xdr:rowOff>158256</xdr:rowOff>
    </xdr:from>
    <xdr:to>
      <xdr:col>19</xdr:col>
      <xdr:colOff>139966</xdr:colOff>
      <xdr:row>185</xdr:row>
      <xdr:rowOff>178576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402789</xdr:colOff>
      <xdr:row>50</xdr:row>
      <xdr:rowOff>163053</xdr:rowOff>
    </xdr:from>
    <xdr:to>
      <xdr:col>19</xdr:col>
      <xdr:colOff>88169</xdr:colOff>
      <xdr:row>65</xdr:row>
      <xdr:rowOff>67935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325966</xdr:colOff>
      <xdr:row>3</xdr:row>
      <xdr:rowOff>165303</xdr:rowOff>
    </xdr:from>
    <xdr:to>
      <xdr:col>19</xdr:col>
      <xdr:colOff>70727</xdr:colOff>
      <xdr:row>14</xdr:row>
      <xdr:rowOff>479739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12</xdr:col>
      <xdr:colOff>412751</xdr:colOff>
      <xdr:row>187</xdr:row>
      <xdr:rowOff>79829</xdr:rowOff>
    </xdr:from>
    <xdr:to>
      <xdr:col>19</xdr:col>
      <xdr:colOff>209623</xdr:colOff>
      <xdr:row>197</xdr:row>
      <xdr:rowOff>40278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</xdr:col>
      <xdr:colOff>218440</xdr:colOff>
      <xdr:row>83</xdr:row>
      <xdr:rowOff>87098</xdr:rowOff>
    </xdr:from>
    <xdr:to>
      <xdr:col>15</xdr:col>
      <xdr:colOff>734483</xdr:colOff>
      <xdr:row>95</xdr:row>
      <xdr:rowOff>52916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8" name="Chart 11">
              <a:extLst>
                <a:ext uri="{FF2B5EF4-FFF2-40B4-BE49-F238E27FC236}">
                  <a16:creationId xmlns:a16="http://schemas.microsoft.com/office/drawing/2014/main" id="{270CD144-31BF-4FA1-AA05-B082516B768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60310" y="21710753"/>
              <a:ext cx="9092353" cy="465402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419100</xdr:colOff>
      <xdr:row>14</xdr:row>
      <xdr:rowOff>307258</xdr:rowOff>
    </xdr:from>
    <xdr:to>
      <xdr:col>22</xdr:col>
      <xdr:colOff>152356</xdr:colOff>
      <xdr:row>27</xdr:row>
      <xdr:rowOff>180974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396141</xdr:colOff>
      <xdr:row>28</xdr:row>
      <xdr:rowOff>122604</xdr:rowOff>
    </xdr:from>
    <xdr:to>
      <xdr:col>22</xdr:col>
      <xdr:colOff>161924</xdr:colOff>
      <xdr:row>43</xdr:row>
      <xdr:rowOff>175181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389302</xdr:colOff>
      <xdr:row>45</xdr:row>
      <xdr:rowOff>36390</xdr:rowOff>
    </xdr:from>
    <xdr:to>
      <xdr:col>22</xdr:col>
      <xdr:colOff>171449</xdr:colOff>
      <xdr:row>62</xdr:row>
      <xdr:rowOff>34993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397851</xdr:colOff>
      <xdr:row>64</xdr:row>
      <xdr:rowOff>68140</xdr:rowOff>
    </xdr:from>
    <xdr:to>
      <xdr:col>22</xdr:col>
      <xdr:colOff>200024</xdr:colOff>
      <xdr:row>81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394920</xdr:colOff>
      <xdr:row>83</xdr:row>
      <xdr:rowOff>1954</xdr:rowOff>
    </xdr:from>
    <xdr:to>
      <xdr:col>22</xdr:col>
      <xdr:colOff>228599</xdr:colOff>
      <xdr:row>99</xdr:row>
      <xdr:rowOff>25957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396386</xdr:colOff>
      <xdr:row>101</xdr:row>
      <xdr:rowOff>130419</xdr:rowOff>
    </xdr:from>
    <xdr:to>
      <xdr:col>22</xdr:col>
      <xdr:colOff>247650</xdr:colOff>
      <xdr:row>117</xdr:row>
      <xdr:rowOff>154422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402981</xdr:colOff>
      <xdr:row>119</xdr:row>
      <xdr:rowOff>171695</xdr:rowOff>
    </xdr:from>
    <xdr:to>
      <xdr:col>22</xdr:col>
      <xdr:colOff>276225</xdr:colOff>
      <xdr:row>136</xdr:row>
      <xdr:rowOff>5197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398793</xdr:colOff>
      <xdr:row>2</xdr:row>
      <xdr:rowOff>74315</xdr:rowOff>
    </xdr:from>
    <xdr:to>
      <xdr:col>22</xdr:col>
      <xdr:colOff>157737</xdr:colOff>
      <xdr:row>14</xdr:row>
      <xdr:rowOff>244928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97270</xdr:colOff>
      <xdr:row>12</xdr:row>
      <xdr:rowOff>191079</xdr:rowOff>
    </xdr:from>
    <xdr:to>
      <xdr:col>21</xdr:col>
      <xdr:colOff>407555</xdr:colOff>
      <xdr:row>28</xdr:row>
      <xdr:rowOff>192856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114299</xdr:colOff>
      <xdr:row>29</xdr:row>
      <xdr:rowOff>118917</xdr:rowOff>
    </xdr:from>
    <xdr:to>
      <xdr:col>21</xdr:col>
      <xdr:colOff>349826</xdr:colOff>
      <xdr:row>46</xdr:row>
      <xdr:rowOff>158218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133350</xdr:colOff>
      <xdr:row>48</xdr:row>
      <xdr:rowOff>110547</xdr:rowOff>
    </xdr:from>
    <xdr:to>
      <xdr:col>21</xdr:col>
      <xdr:colOff>337417</xdr:colOff>
      <xdr:row>63</xdr:row>
      <xdr:rowOff>178550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133350</xdr:colOff>
      <xdr:row>65</xdr:row>
      <xdr:rowOff>125845</xdr:rowOff>
    </xdr:from>
    <xdr:to>
      <xdr:col>21</xdr:col>
      <xdr:colOff>295854</xdr:colOff>
      <xdr:row>81</xdr:row>
      <xdr:rowOff>159372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87168</xdr:colOff>
      <xdr:row>1</xdr:row>
      <xdr:rowOff>290</xdr:rowOff>
    </xdr:from>
    <xdr:to>
      <xdr:col>21</xdr:col>
      <xdr:colOff>427182</xdr:colOff>
      <xdr:row>11</xdr:row>
      <xdr:rowOff>115454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hanshan YU" refreshedDate="45957.395496064812" createdVersion="6" refreshedVersion="8" minRefreshableVersion="3" recordCount="319" xr:uid="{00000000-000A-0000-FFFF-FFFF02000000}">
  <cacheSource type="worksheet">
    <worksheetSource name="Officials_Data"/>
  </cacheSource>
  <cacheFields count="52">
    <cacheField name="Internal ID" numFmtId="3">
      <sharedItems containsSemiMixedTypes="0" containsString="0" containsNumber="1" containsInteger="1" minValue="11795" maxValue="12653"/>
    </cacheField>
    <cacheField name="External ID" numFmtId="14">
      <sharedItems/>
    </cacheField>
    <cacheField name="Country" numFmtId="0">
      <sharedItems count="30">
        <s v="Uruguay"/>
        <s v="Argentina" u="1"/>
        <s v="Ghana" u="1"/>
        <s v="Antigua and Barbuda" u="1"/>
        <s v="Nepal" u="1"/>
        <s v="Guatemala" u="1"/>
        <s v="Guyana" u="1"/>
        <s v="Jamaica" u="1"/>
        <s v="Palestine" u="1"/>
        <s v="Afghanistan" u="1"/>
        <s v="Lebanon" u="1"/>
        <s v="Ethiopia" u="1"/>
        <s v="Tanzania" u="1"/>
        <s v="Jordan" u="1"/>
        <s v="Liberia" u="1"/>
        <s v="Mali" u="1"/>
        <s v="Côte d'Ivoire" u="1"/>
        <s v="Mozambique" u="1"/>
        <s v="Niger" u="1"/>
        <s v="Ecuador" u="1"/>
        <s v="Burkina Faso" u="1"/>
        <s v="Antigua" u="1"/>
        <s v="El Salvador" u="1"/>
        <s v="Afghanistan (Islamic Republic of)" u="1"/>
        <s v="Tunisia" u="1"/>
        <s v="Honduras" u="1"/>
        <s v="Mexico" u="1"/>
        <s v="Malawi" u="1"/>
        <s v="BurkinaFaso" u="1"/>
        <s v="Sierra Leone" u="1"/>
      </sharedItems>
    </cacheField>
    <cacheField name="Sex" numFmtId="0">
      <sharedItems count="5">
        <s v="Man"/>
        <s v="Woman"/>
        <s v="Not applicable"/>
        <s v="Other" u="1"/>
        <s v="Prefer not to say/other" u="1"/>
      </sharedItems>
    </cacheField>
    <cacheField name="Experience" numFmtId="0">
      <sharedItems count="8">
        <s v="0 - 5"/>
        <s v="5 - 16"/>
        <s v="16 or more"/>
        <s v="6 - 15" u="1"/>
        <s v="6-15" u="1"/>
        <s v="15-Jun" u="1"/>
        <s v="0-5" u="1"/>
        <s v="16 and more" u="1"/>
      </sharedItems>
    </cacheField>
    <cacheField name="Leadership" numFmtId="0">
      <sharedItems count="2">
        <s v="No"/>
        <s v="Yes"/>
      </sharedItems>
    </cacheField>
    <cacheField name="Question 1a: In general, achieving a high level of integrity is considered a priority within the administration." numFmtId="0">
      <sharedItems count="8">
        <s v="Somewhat disagree"/>
        <s v="Somewhat agree"/>
        <s v="Strongly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1b: My direct supervisor(s) sets a positive example when it comes to integrity." numFmtId="0">
      <sharedItems count="8">
        <s v="Somewhat disagree"/>
        <s v="Strongly agree"/>
        <s v="Somewhat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1c: The customs administration’s top management sets a positive example when it comes to integrity. " numFmtId="0">
      <sharedItems count="8">
        <s v="Somewhat disagree"/>
        <s v="Somewhat agree"/>
        <s v="Strongly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1d: My role and expected behaviours within customs administration are clear." numFmtId="0">
      <sharedItems count="8">
        <s v="Somewhat disagree"/>
        <s v="Strongly agree"/>
        <s v="Somewhat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1e: I know the procedure to report integrity violations in my customs administration." numFmtId="0">
      <sharedItems count="8">
        <s v="Somewhat agree"/>
        <s v="Strongly agree"/>
        <s v="Somewhat dis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1f: I feel encouraged by my supervisor(s) to report integrity violations." numFmtId="0">
      <sharedItems count="8">
        <s v="Somewhat disagree"/>
        <s v="Somewhat agree"/>
        <s v="Strongly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1g: My supervisor is taking action to promote integrity." numFmtId="0">
      <sharedItems count="8">
        <s v="Somewhat disagree"/>
        <s v="Somewhat agree"/>
        <s v="Strongly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2a: In general, the current regulatory framework for customs effectively decreases the risk of corruption and integrity violations." numFmtId="0">
      <sharedItems count="7">
        <s v="Somewhat disagree"/>
        <s v="Somewhat agree"/>
        <s v="Strongly agree"/>
        <s v="Strongly disagree"/>
        <s v="Don’t know / refusal" u="1"/>
        <s v="Don't know / refusal" u="1"/>
        <s v="Don't  know / refusal" u="1"/>
      </sharedItems>
    </cacheField>
    <cacheField name="Question 2b: Customs regulations are so complex that I find it difficult to administer them in my job at all times." numFmtId="0">
      <sharedItems count="7">
        <s v="Somewhat disagree"/>
        <s v="Somewhat agree"/>
        <s v="Strongly disagree"/>
        <s v="Strongly agree"/>
        <s v="Don’t know / refusal" u="1"/>
        <s v="Don't know / refusal" u="1"/>
        <s v="Don't  know / refusal" u="1"/>
      </sharedItems>
    </cacheField>
    <cacheField name="Question 2c: I ignore customs regulations because they are too complex." numFmtId="0">
      <sharedItems count="11">
        <s v="Never"/>
        <s v="Sometimes"/>
        <s v="Often"/>
        <s v="Always"/>
        <s v="Somewhat agree" u="1"/>
        <s v="Don’t know / refusal" u="1"/>
        <s v="Strongly disagree" u="1"/>
        <s v="Don't know / refusal" u="1"/>
        <s v="Somewhat disagree" u="1"/>
        <s v="Don't  know / refusal" u="1"/>
        <s v="Strongly agree" u="1"/>
      </sharedItems>
    </cacheField>
    <cacheField name="Question 2d: I feel encouraged by my supervisor(s) to provide feedback on the effectiveness of customs regulations." numFmtId="0">
      <sharedItems count="7">
        <s v="Somewhat disagree"/>
        <s v="Somewhat agree"/>
        <s v="Strongly agree"/>
        <s v="Strongly disagree"/>
        <s v="Don’t know / refusal" u="1"/>
        <s v="Don't know / refusal" u="1"/>
        <s v="Don't  know / refusal" u="1"/>
      </sharedItems>
    </cacheField>
    <cacheField name="Question 2e: My supervisor(s) will take action on my feedback to improve the effectiveness of customs regulations." numFmtId="0">
      <sharedItems count="7">
        <s v="Somewhat disagree"/>
        <s v="Somewhat agree"/>
        <s v="Strongly agree"/>
        <s v="Strongly disagree"/>
        <s v="Don’t know / refusal" u="1"/>
        <s v="Don't know / refusal" u="1"/>
        <s v="Don't  know / refusal" u="1"/>
      </sharedItems>
    </cacheField>
    <cacheField name="Question 3a: I feel sufficiently informed about the standard procedures I need to follow in my day-to-day work with clients." numFmtId="0">
      <sharedItems count="7">
        <s v="Somewhat agree"/>
        <s v="Strongly agree"/>
        <s v="Somewhat disagree"/>
        <s v="Strongly disagree"/>
        <s v="No reply" u="1"/>
        <s v="Don’t know / refusal" u="1"/>
        <s v="Don't know / refusal" u="1"/>
      </sharedItems>
    </cacheField>
    <cacheField name="Question 3b: When a supervisor asks to deviate from standard procedures, I feel sufficiently informed about why this is necessary." numFmtId="0">
      <sharedItems count="8">
        <s v="Somewhat disagree"/>
        <s v="Somewhat agree"/>
        <s v="Strongly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3c: I make uniform decisions in my day to day work with clients." numFmtId="0">
      <sharedItems count="8">
        <s v="Often"/>
        <s v="Always"/>
        <s v="Never"/>
        <s v="Sometimes"/>
        <s v="No reply" u="1"/>
        <s v="Don’t know / refusal" u="1"/>
        <s v="Don't know / refusal" u="1"/>
        <s v="Don't  know / refusal" u="1"/>
      </sharedItems>
    </cacheField>
    <cacheField name="Question 3d: I can apply the standard procedures without inappropriate interference from other officials." numFmtId="0">
      <sharedItems count="8">
        <s v="Sometimes"/>
        <s v="Always"/>
        <s v="Often"/>
        <s v="Never"/>
        <s v="No reply" u="1"/>
        <s v="Don’t know / refusal" u="1"/>
        <s v="Don't know / refusal" u="1"/>
        <s v="Don't  know / refusal" u="1"/>
      </sharedItems>
    </cacheField>
    <cacheField name="Question 4a: I feel sufficiently trained to use the computerized systems in the administration." numFmtId="0">
      <sharedItems count="9">
        <s v="Strongly agree"/>
        <s v="Somewhat agree"/>
        <s v="Somewhat disagree"/>
        <s v="Strongly disagree"/>
        <s v="My administration doesn't offer any tranings" u="1"/>
        <s v="No Reply" u="1"/>
        <s v="Don’t know / refusal" u="1"/>
        <s v="Don't know / refusal" u="1"/>
        <s v="Don't  know / refusal" u="1"/>
      </sharedItems>
    </cacheField>
    <cacheField name="Question 4b: The introduction of automated customs systems has restricted opportunities to ignore procedures." numFmtId="0">
      <sharedItems count="9">
        <s v="Somewhat disagree"/>
        <s v="Strongly agree"/>
        <s v="Strongly disagree"/>
        <s v="Somewhat agree"/>
        <s v="There are no automated systems in my administration" u="1"/>
        <s v="No Reply" u="1"/>
        <s v="Don’t know / refusal" u="1"/>
        <s v="Don't know / refusal" u="1"/>
        <s v="Don't  know / refusal" u="1"/>
      </sharedItems>
    </cacheField>
    <cacheField name="Question 5a: I feel involved in customs modernisation programmes to promote integrity." numFmtId="0">
      <sharedItems count="8">
        <s v="Somewhat disagree"/>
        <s v="Somewhat agree"/>
        <s v="Strongly agree"/>
        <s v="Strongly disagree"/>
        <s v="N/A" u="1"/>
        <s v="Don’t know / refusal" u="1"/>
        <s v="Don't know / refusal" u="1"/>
        <s v="Don't  know / refusal" u="1"/>
      </sharedItems>
    </cacheField>
    <cacheField name="Question 5b: There are less opportunities for corruption because of customs modernization programs to promote integrity." numFmtId="0">
      <sharedItems count="8">
        <s v="Somewhat disagree"/>
        <s v="Somewhat agree"/>
        <s v="Strongly agree"/>
        <s v="Strongly disagree"/>
        <s v="N/A" u="1"/>
        <s v="Don’t know / refusal" u="1"/>
        <s v="Don't know / refusal" u="1"/>
        <s v="Don't  know / refusal" u="1"/>
      </sharedItems>
    </cacheField>
    <cacheField name="Question 6a: I feel safe enough to report integrity violations." numFmtId="0">
      <sharedItems count="8">
        <s v="Somewhat disagree"/>
        <s v="Somewhat agree"/>
        <s v="Strongly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6b: Reports of corrupt behaviour in my customs administration result in action against that behaviour." numFmtId="0">
      <sharedItems count="13">
        <s v="Somewhat disagree"/>
        <s v="Strongly agree"/>
        <s v="Somewhat agree"/>
        <s v="Strongly disagree"/>
        <s v="Totalmente en desacuerdo" u="1"/>
        <s v="Don’t know / refusal" u="1"/>
        <s v="En desacuerdo" u="1"/>
        <s v="No reply" u="1"/>
        <s v="Don't know / refusal" u="1"/>
        <s v="No sabe/no contesta" u="1"/>
        <s v="Don't  know / refusal" u="1"/>
        <s v="Totalmente de acuerdo" u="1"/>
        <s v="De acuerdo" u="1"/>
      </sharedItems>
    </cacheField>
    <cacheField name="Question 6c: Reports of corruption in my administration are investigated in a fair manner." numFmtId="0">
      <sharedItems count="8">
        <s v="Somewhat disagree"/>
        <s v="Strongly agree"/>
        <s v="Somewhat agree"/>
        <s v="Strongly disagree"/>
        <s v="No reply" u="1"/>
        <s v="Don’t know / refusal" u="1"/>
        <s v="Don't know / refusal" u="1"/>
        <s v="Don't  know / refusal" u="1"/>
      </sharedItems>
    </cacheField>
    <cacheField name="Column1" numFmtId="0">
      <sharedItems/>
    </cacheField>
    <cacheField name="Question 6d Option 1: Do nothing" numFmtId="0">
      <sharedItems count="3">
        <s v="No"/>
        <s v="Yes"/>
        <s v="No reply" u="1"/>
      </sharedItems>
    </cacheField>
    <cacheField name="Question 6d Option 2: Talk to the colleague about his/her behaviour" numFmtId="0">
      <sharedItems count="4">
        <s v="Yes"/>
        <s v="No"/>
        <s v="N/A" u="1"/>
        <s v="No reply" u="1"/>
      </sharedItems>
    </cacheField>
    <cacheField name="Question 6d Option 3: Report immediately to direct supervisor" numFmtId="0">
      <sharedItems count="4">
        <s v="No"/>
        <s v="Yes"/>
        <s v="N/A" u="1"/>
        <s v="No reply" u="1"/>
      </sharedItems>
    </cacheField>
    <cacheField name="Question 6d Option 4: Report immediately to internal investigation body" numFmtId="0">
      <sharedItems count="4">
        <s v="No"/>
        <s v="Yes"/>
        <s v="N/A" u="1"/>
        <s v="No reply" u="1"/>
      </sharedItems>
    </cacheField>
    <cacheField name="Question 6d Option 5: Report immediately to external investigation body" numFmtId="0">
      <sharedItems count="4">
        <s v="No"/>
        <s v="Yes"/>
        <s v="N/A" u="1"/>
        <s v="No reply" u="1"/>
      </sharedItems>
    </cacheField>
    <cacheField name="Question 6e: Imagine the following scenario. A client offers you money or a gift to speed up the customs process or to release goods without the proper documents. How would you react?" numFmtId="0">
      <sharedItems count="9">
        <s v="You refuse and report the incident"/>
        <s v="You ignore the question and process according to the procedures without reporting the incident"/>
        <s v="You accept the money or the gift" u="1"/>
        <s v="No" u="1"/>
        <s v="No reply" u="1"/>
        <s v="Don’t know / refusal" u="1"/>
        <s v="Yes" u="1"/>
        <s v="Don't know / refusal" u="1"/>
        <s v="Don't  know / refusal" u="1"/>
      </sharedItems>
    </cacheField>
    <cacheField name="Question 7a: Is there a code of conduct applicable to your customs administration?" numFmtId="0">
      <sharedItems count="7">
        <s v="Yes"/>
        <s v="No"/>
        <s v="N/A" u="1"/>
        <s v="No reply" u="1"/>
        <s v="Don’t know / refusal" u="1"/>
        <s v="Don't know / refusal" u="1"/>
        <s v="Don't  know / refusal" u="1"/>
      </sharedItems>
    </cacheField>
    <cacheField name="Question 7b: Is there a sanction system in case customs officials breach the code of conduct?" numFmtId="0">
      <sharedItems containsBlank="1" count="12">
        <s v="Yes"/>
        <m/>
        <s v="No"/>
        <s v="N/A" u="1"/>
        <s v="Somewhat agree" u="1"/>
        <s v="No reply" u="1"/>
        <s v="Don’t know / refusal" u="1"/>
        <s v="Strongly disagree" u="1"/>
        <s v="Don't know / refusal" u="1"/>
        <s v="Somewhat disagree" u="1"/>
        <s v="Don't  know / refusal" u="1"/>
        <s v="Strongly agree" u="1"/>
      </sharedItems>
    </cacheField>
    <cacheField name="Question 7c: The code of conduct is clear to me." numFmtId="0">
      <sharedItems containsBlank="1" count="15">
        <s v="Strongly agree"/>
        <s v="Somewhat agree"/>
        <m/>
        <s v="Somewhat disagree"/>
        <s v="Strongly disagree"/>
        <s v="N/A" u="1"/>
        <s v="Totalmente en desacuerdo" u="1"/>
        <s v="Don’t know / refusal" u="1"/>
        <s v="En desacuerdo" u="1"/>
        <s v="No reply" u="1"/>
        <s v="Don't know / refusal" u="1"/>
        <s v="No sabe/no contesta" u="1"/>
        <s v="Don't  know / refusal" u="1"/>
        <s v="Totalmente de acuerdo" u="1"/>
        <s v="De acuerdo" u="1"/>
      </sharedItems>
    </cacheField>
    <cacheField name="Question 7d: The code of conduct is applied in a fair manner." numFmtId="0">
      <sharedItems containsBlank="1" count="10">
        <s v="Somewhat agree"/>
        <s v="Somewhat disagree"/>
        <s v="Strongly agree"/>
        <m/>
        <s v="Strongly disagree"/>
        <s v="N/A" u="1"/>
        <s v="No reply" u="1"/>
        <s v="Don’t know / refusal" u="1"/>
        <s v="Don't know / refusal" u="1"/>
        <s v="Don't  know / refusal" u="1"/>
      </sharedItems>
    </cacheField>
    <cacheField name="Question 7e: The sanction system deters me from violating integrity rules." numFmtId="0">
      <sharedItems containsBlank="1" count="15">
        <s v="Somewhat disagree"/>
        <s v="Somewhat agree"/>
        <s v="Strongly agree"/>
        <m/>
        <s v="Strongly disagree"/>
        <s v="N/A" u="1"/>
        <s v="Totalmente en desacuerdo" u="1"/>
        <s v="Don’t know / refusal" u="1"/>
        <s v="En desacuerdo" u="1"/>
        <s v="No reply" u="1"/>
        <s v="Don't know / refusal" u="1"/>
        <s v="No sabe/no contesta" u="1"/>
        <s v="Don't  know / refusal" u="1"/>
        <s v="Totalmente de acuerdo" u="1"/>
        <s v="De acuerdo" u="1"/>
      </sharedItems>
    </cacheField>
    <cacheField name="Question 7f: The code of conduct assists me in making ethical decisions." numFmtId="0">
      <sharedItems containsBlank="1" count="15">
        <s v="Somewhat disagree"/>
        <s v="Somewhat agree"/>
        <s v="Strongly agree"/>
        <m/>
        <s v="Strongly disagree"/>
        <s v="N/A" u="1"/>
        <s v="Totalmente en desacuerdo" u="1"/>
        <s v="Don’t know / refusal" u="1"/>
        <s v="En desacuerdo" u="1"/>
        <s v="No reply" u="1"/>
        <s v="Don't know / refusal" u="1"/>
        <s v="No sabe/no contesta" u="1"/>
        <s v="Don't  know / refusal" u="1"/>
        <s v="Totalmente de acuerdo" u="1"/>
        <s v="De acuerdo" u="1"/>
      </sharedItems>
    </cacheField>
    <cacheField name="Question 7g: We need a code of conduct in our customs administration." numFmtId="0">
      <sharedItems containsBlank="1" count="10">
        <m/>
        <s v="Strongly agree"/>
        <s v="Somewhat agree"/>
        <s v="Somewhat disagree" u="1"/>
        <s v="N/A" u="1"/>
        <s v="No reply" u="1"/>
        <s v="Don’t know / refusal" u="1"/>
        <s v="Strongly disagree" u="1"/>
        <s v="Don't know / refusal" u="1"/>
        <s v="Don't  know / refusal" u="1"/>
      </sharedItems>
    </cacheField>
    <cacheField name="Question 8a: My salary is fair given my responsibilities within customs administration." numFmtId="0">
      <sharedItems count="8">
        <s v="Somewhat disagree"/>
        <s v="Somewhat agree"/>
        <s v="Strongly disagree"/>
        <s v="Strongly agree"/>
        <s v="No reply" u="1"/>
        <s v="Don’t know / refusal" u="1"/>
        <s v="Don't know / refusal" u="1"/>
        <s v="Don't  know / refusal" u="1"/>
      </sharedItems>
    </cacheField>
    <cacheField name="Question 8b: A higher salary would decrease incentives for acting corruptly." numFmtId="0">
      <sharedItems count="8">
        <s v="Strongly agree"/>
        <s v="Somewhat agree"/>
        <s v="Strongly disagree"/>
        <s v="Somewhat disagree"/>
        <s v="No reply" u="1"/>
        <s v="Don’t know / refusal" u="1"/>
        <s v="Don't know / refusal" u="1"/>
        <s v="Don't  know / refusal" u="1"/>
      </sharedItems>
    </cacheField>
    <cacheField name="Question 8c: Recruitment and promotion in my administration are based on merit." numFmtId="0">
      <sharedItems count="8">
        <s v="Strongly disagree"/>
        <s v="Somewhat agree"/>
        <s v="Strongly agree"/>
        <s v="Somewhat disagree"/>
        <s v="No reply" u="1"/>
        <s v="Don’t know / refusal" u="1"/>
        <s v="Don't know / refusal" u="1"/>
        <s v="Don't  know / refusal" u="1"/>
      </sharedItems>
    </cacheField>
    <cacheField name="Question 8d: Integrity training in my administration helps to prevent corruption." numFmtId="0">
      <sharedItems count="8">
        <s v="Somewhat disagree"/>
        <s v="Somewhat agree"/>
        <s v="Strongly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9a: I get satisfaction from doing my job." numFmtId="0">
      <sharedItems count="7">
        <s v="Somewhat agree"/>
        <s v="Strongly agree"/>
        <s v="Strongly disagree"/>
        <s v="Somewhat disagree"/>
        <s v="No reply" u="1"/>
        <s v="Don’t know / refusal" u="1"/>
        <s v="Don't know / refusal" u="1"/>
      </sharedItems>
    </cacheField>
    <cacheField name="Question 9b: Overall, there are high ethical standards in my customs administration." numFmtId="0">
      <sharedItems count="8">
        <s v="Somewhat disagree"/>
        <s v="Somewhat agree"/>
        <s v="Strongly 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9c: I feel responsible for maintaining high integrity standards within my customs administration." numFmtId="0">
      <sharedItems count="8">
        <s v="Somewhat agree"/>
        <s v="Strongly agree"/>
        <s v="Somewhat disagree"/>
        <s v="Strongly disagree"/>
        <s v="No reply" u="1"/>
        <s v="Don’t know / refusal" u="1"/>
        <s v="Don't know / refusal" u="1"/>
        <s v="Don't  know / refusal" u="1"/>
      </sharedItems>
    </cacheField>
    <cacheField name="Question 10a: My day-to-day interaction with the private sector is professional and correct." numFmtId="0">
      <sharedItems count="9">
        <s v="Strongly agree"/>
        <s v="Somewhat agree"/>
        <s v="Somewhat disagree"/>
        <s v="Strongly disagree"/>
        <s v="to exercise control on the business community" u="1"/>
        <s v="to facilitate trade" u="1"/>
        <s v="Don’t know / refusal" u="1"/>
        <s v="Don't know / refusal" u="1"/>
        <s v="Don't  know / refusal" u="1"/>
      </sharedItems>
    </cacheField>
    <cacheField name="Question 10b: The main mission of customs administration is…" numFmtId="0">
      <sharedItems containsBlank="1" count="5">
        <s v="to facilitate trade"/>
        <s v="to exercise control on the business community"/>
        <m u="1"/>
        <s v="Don’t know / refusal" u="1"/>
        <s v="Don't know / refusa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9">
  <r>
    <n v="11795"/>
    <s v="a29b8e89f39ae82512f5b69a0a872b228c76bb11bbcf2dba745e9f9eb7244ed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alk to the colleague about his/her behavio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6"/>
    <s v="1131b1a293bdbb1e4d52b48efb498bf787ea921ad584a131f0a11137ff7cce67"/>
    <x v="0"/>
    <x v="1"/>
    <x v="1"/>
    <x v="0"/>
    <x v="1"/>
    <x v="1"/>
    <x v="1"/>
    <x v="1"/>
    <x v="1"/>
    <x v="1"/>
    <x v="1"/>
    <x v="1"/>
    <x v="1"/>
    <x v="1"/>
    <x v="1"/>
    <x v="1"/>
    <x v="0"/>
    <x v="1"/>
    <x v="0"/>
    <x v="1"/>
    <x v="1"/>
    <x v="0"/>
    <x v="1"/>
    <x v="1"/>
    <x v="1"/>
    <x v="1"/>
    <x v="1"/>
    <s v="Report immediately to direct supervisor"/>
    <x v="0"/>
    <x v="1"/>
    <x v="1"/>
    <x v="0"/>
    <x v="0"/>
    <x v="0"/>
    <x v="0"/>
    <x v="0"/>
    <x v="1"/>
    <x v="0"/>
    <x v="1"/>
    <x v="1"/>
    <x v="0"/>
    <x v="1"/>
    <x v="1"/>
    <x v="1"/>
    <x v="1"/>
    <x v="0"/>
    <x v="1"/>
    <x v="0"/>
    <x v="0"/>
    <x v="1"/>
  </r>
  <r>
    <n v="11797"/>
    <s v="cb20b14121b10583b218d6868ed4e334859b950554a2405923b1688cfb8453c1"/>
    <x v="0"/>
    <x v="1"/>
    <x v="1"/>
    <x v="1"/>
    <x v="2"/>
    <x v="1"/>
    <x v="2"/>
    <x v="1"/>
    <x v="1"/>
    <x v="1"/>
    <x v="1"/>
    <x v="1"/>
    <x v="1"/>
    <x v="0"/>
    <x v="1"/>
    <x v="1"/>
    <x v="0"/>
    <x v="1"/>
    <x v="0"/>
    <x v="2"/>
    <x v="0"/>
    <x v="1"/>
    <x v="1"/>
    <x v="2"/>
    <x v="1"/>
    <x v="2"/>
    <x v="2"/>
    <s v="Report immediately to direct supervisor"/>
    <x v="0"/>
    <x v="1"/>
    <x v="1"/>
    <x v="0"/>
    <x v="0"/>
    <x v="0"/>
    <x v="0"/>
    <x v="0"/>
    <x v="1"/>
    <x v="1"/>
    <x v="0"/>
    <x v="1"/>
    <x v="0"/>
    <x v="0"/>
    <x v="0"/>
    <x v="1"/>
    <x v="1"/>
    <x v="1"/>
    <x v="1"/>
    <x v="0"/>
    <x v="0"/>
    <x v="0"/>
  </r>
  <r>
    <n v="11798"/>
    <s v="918bd5c87a57617bc687b5e511357b5e66d0edd9e548035eeaca5c2118099ca5"/>
    <x v="0"/>
    <x v="1"/>
    <x v="0"/>
    <x v="0"/>
    <x v="2"/>
    <x v="2"/>
    <x v="1"/>
    <x v="1"/>
    <x v="0"/>
    <x v="1"/>
    <x v="1"/>
    <x v="1"/>
    <x v="2"/>
    <x v="0"/>
    <x v="1"/>
    <x v="1"/>
    <x v="1"/>
    <x v="0"/>
    <x v="1"/>
    <x v="1"/>
    <x v="0"/>
    <x v="1"/>
    <x v="1"/>
    <x v="1"/>
    <x v="1"/>
    <x v="1"/>
    <x v="1"/>
    <s v="Talk to the colleague about his/her behavior, Report immediately to direct supervisor"/>
    <x v="0"/>
    <x v="0"/>
    <x v="1"/>
    <x v="0"/>
    <x v="0"/>
    <x v="1"/>
    <x v="0"/>
    <x v="0"/>
    <x v="1"/>
    <x v="0"/>
    <x v="2"/>
    <x v="2"/>
    <x v="0"/>
    <x v="1"/>
    <x v="0"/>
    <x v="1"/>
    <x v="2"/>
    <x v="0"/>
    <x v="2"/>
    <x v="1"/>
    <x v="0"/>
    <x v="0"/>
  </r>
  <r>
    <n v="11803"/>
    <s v="1a470dda9587266180b0880df40089b4db050f59c6d9454151f6caf1ba47b7eb"/>
    <x v="0"/>
    <x v="1"/>
    <x v="2"/>
    <x v="0"/>
    <x v="1"/>
    <x v="2"/>
    <x v="2"/>
    <x v="1"/>
    <x v="1"/>
    <x v="1"/>
    <x v="1"/>
    <x v="2"/>
    <x v="2"/>
    <x v="0"/>
    <x v="2"/>
    <x v="1"/>
    <x v="0"/>
    <x v="2"/>
    <x v="1"/>
    <x v="1"/>
    <x v="0"/>
    <x v="1"/>
    <x v="1"/>
    <x v="2"/>
    <x v="1"/>
    <x v="1"/>
    <x v="1"/>
    <s v="Report immediately to direct supervisor"/>
    <x v="0"/>
    <x v="1"/>
    <x v="1"/>
    <x v="0"/>
    <x v="0"/>
    <x v="0"/>
    <x v="0"/>
    <x v="0"/>
    <x v="0"/>
    <x v="0"/>
    <x v="2"/>
    <x v="2"/>
    <x v="0"/>
    <x v="2"/>
    <x v="0"/>
    <x v="0"/>
    <x v="1"/>
    <x v="2"/>
    <x v="1"/>
    <x v="0"/>
    <x v="0"/>
    <x v="1"/>
  </r>
  <r>
    <n v="11804"/>
    <s v="cee1bc14d069c1ea94ad2020c8665502e8a350fdec70c77422dda15396adce27"/>
    <x v="0"/>
    <x v="2"/>
    <x v="0"/>
    <x v="0"/>
    <x v="2"/>
    <x v="1"/>
    <x v="2"/>
    <x v="1"/>
    <x v="1"/>
    <x v="2"/>
    <x v="2"/>
    <x v="2"/>
    <x v="2"/>
    <x v="0"/>
    <x v="2"/>
    <x v="2"/>
    <x v="2"/>
    <x v="3"/>
    <x v="1"/>
    <x v="1"/>
    <x v="1"/>
    <x v="2"/>
    <x v="2"/>
    <x v="2"/>
    <x v="2"/>
    <x v="1"/>
    <x v="1"/>
    <s v="Report immediately to direct supervisor"/>
    <x v="0"/>
    <x v="1"/>
    <x v="1"/>
    <x v="0"/>
    <x v="0"/>
    <x v="0"/>
    <x v="0"/>
    <x v="0"/>
    <x v="0"/>
    <x v="2"/>
    <x v="2"/>
    <x v="2"/>
    <x v="0"/>
    <x v="3"/>
    <x v="1"/>
    <x v="2"/>
    <x v="2"/>
    <x v="1"/>
    <x v="2"/>
    <x v="1"/>
    <x v="0"/>
    <x v="1"/>
  </r>
  <r>
    <n v="11806"/>
    <s v="35d9d8ab551a0933f53e0e12d85f1d9201b149d496bdd71b62b63b2bae05ee79"/>
    <x v="0"/>
    <x v="1"/>
    <x v="2"/>
    <x v="1"/>
    <x v="2"/>
    <x v="2"/>
    <x v="2"/>
    <x v="1"/>
    <x v="0"/>
    <x v="1"/>
    <x v="2"/>
    <x v="2"/>
    <x v="2"/>
    <x v="0"/>
    <x v="1"/>
    <x v="1"/>
    <x v="1"/>
    <x v="0"/>
    <x v="0"/>
    <x v="1"/>
    <x v="1"/>
    <x v="3"/>
    <x v="1"/>
    <x v="1"/>
    <x v="0"/>
    <x v="2"/>
    <x v="2"/>
    <s v="Talk to the colleague about his/her behavior"/>
    <x v="0"/>
    <x v="0"/>
    <x v="0"/>
    <x v="0"/>
    <x v="0"/>
    <x v="1"/>
    <x v="0"/>
    <x v="0"/>
    <x v="0"/>
    <x v="0"/>
    <x v="0"/>
    <x v="1"/>
    <x v="0"/>
    <x v="2"/>
    <x v="0"/>
    <x v="0"/>
    <x v="1"/>
    <x v="0"/>
    <x v="1"/>
    <x v="1"/>
    <x v="0"/>
    <x v="1"/>
  </r>
  <r>
    <n v="11807"/>
    <s v="2b4f15ca78dfc6e8995793c8d442088feaddd1eb0cfee68543145f2d2b92cb97"/>
    <x v="0"/>
    <x v="0"/>
    <x v="1"/>
    <x v="0"/>
    <x v="1"/>
    <x v="2"/>
    <x v="0"/>
    <x v="2"/>
    <x v="0"/>
    <x v="1"/>
    <x v="0"/>
    <x v="0"/>
    <x v="1"/>
    <x v="1"/>
    <x v="1"/>
    <x v="0"/>
    <x v="2"/>
    <x v="0"/>
    <x v="0"/>
    <x v="2"/>
    <x v="1"/>
    <x v="3"/>
    <x v="0"/>
    <x v="1"/>
    <x v="1"/>
    <x v="2"/>
    <x v="0"/>
    <s v="Report immediately to direct supervisor"/>
    <x v="0"/>
    <x v="1"/>
    <x v="1"/>
    <x v="0"/>
    <x v="0"/>
    <x v="0"/>
    <x v="0"/>
    <x v="0"/>
    <x v="1"/>
    <x v="1"/>
    <x v="1"/>
    <x v="1"/>
    <x v="0"/>
    <x v="2"/>
    <x v="0"/>
    <x v="0"/>
    <x v="1"/>
    <x v="0"/>
    <x v="1"/>
    <x v="0"/>
    <x v="0"/>
    <x v="0"/>
  </r>
  <r>
    <n v="11808"/>
    <s v="16942a5a8dfd936e3299931baa62d3040a6cee0fc34439b255f5b86d4bf52975"/>
    <x v="0"/>
    <x v="0"/>
    <x v="2"/>
    <x v="0"/>
    <x v="2"/>
    <x v="1"/>
    <x v="2"/>
    <x v="1"/>
    <x v="1"/>
    <x v="2"/>
    <x v="2"/>
    <x v="2"/>
    <x v="1"/>
    <x v="1"/>
    <x v="2"/>
    <x v="2"/>
    <x v="0"/>
    <x v="1"/>
    <x v="0"/>
    <x v="1"/>
    <x v="0"/>
    <x v="1"/>
    <x v="2"/>
    <x v="2"/>
    <x v="2"/>
    <x v="1"/>
    <x v="1"/>
    <s v="Report immediately to direct supervisor"/>
    <x v="0"/>
    <x v="1"/>
    <x v="1"/>
    <x v="0"/>
    <x v="0"/>
    <x v="0"/>
    <x v="0"/>
    <x v="0"/>
    <x v="1"/>
    <x v="0"/>
    <x v="0"/>
    <x v="1"/>
    <x v="0"/>
    <x v="1"/>
    <x v="2"/>
    <x v="1"/>
    <x v="1"/>
    <x v="1"/>
    <x v="2"/>
    <x v="1"/>
    <x v="0"/>
    <x v="1"/>
  </r>
  <r>
    <n v="11811"/>
    <s v="e4a9cbb03afea85547b404186537676bc1bb0b9a47d154035ae442f99396b9bf"/>
    <x v="0"/>
    <x v="1"/>
    <x v="2"/>
    <x v="1"/>
    <x v="2"/>
    <x v="1"/>
    <x v="2"/>
    <x v="2"/>
    <x v="0"/>
    <x v="2"/>
    <x v="2"/>
    <x v="1"/>
    <x v="0"/>
    <x v="1"/>
    <x v="3"/>
    <x v="3"/>
    <x v="2"/>
    <x v="0"/>
    <x v="2"/>
    <x v="3"/>
    <x v="0"/>
    <x v="1"/>
    <x v="2"/>
    <x v="2"/>
    <x v="2"/>
    <x v="2"/>
    <x v="1"/>
    <s v="Report immediately to direct supervisor"/>
    <x v="0"/>
    <x v="1"/>
    <x v="1"/>
    <x v="0"/>
    <x v="0"/>
    <x v="0"/>
    <x v="0"/>
    <x v="0"/>
    <x v="1"/>
    <x v="0"/>
    <x v="1"/>
    <x v="2"/>
    <x v="0"/>
    <x v="3"/>
    <x v="1"/>
    <x v="2"/>
    <x v="2"/>
    <x v="1"/>
    <x v="2"/>
    <x v="1"/>
    <x v="0"/>
    <x v="0"/>
  </r>
  <r>
    <n v="11812"/>
    <s v="8e561b6bc7a5589f536d1e5c1dc2999bd80051aca9cd7c3b09bb4a1dbc296c9e"/>
    <x v="0"/>
    <x v="0"/>
    <x v="2"/>
    <x v="1"/>
    <x v="1"/>
    <x v="2"/>
    <x v="0"/>
    <x v="2"/>
    <x v="0"/>
    <x v="1"/>
    <x v="1"/>
    <x v="1"/>
    <x v="1"/>
    <x v="0"/>
    <x v="1"/>
    <x v="1"/>
    <x v="1"/>
    <x v="1"/>
    <x v="3"/>
    <x v="2"/>
    <x v="0"/>
    <x v="0"/>
    <x v="1"/>
    <x v="1"/>
    <x v="1"/>
    <x v="2"/>
    <x v="2"/>
    <s v="Report immediately to direct supervisor"/>
    <x v="0"/>
    <x v="1"/>
    <x v="1"/>
    <x v="0"/>
    <x v="0"/>
    <x v="0"/>
    <x v="0"/>
    <x v="0"/>
    <x v="0"/>
    <x v="0"/>
    <x v="1"/>
    <x v="1"/>
    <x v="0"/>
    <x v="2"/>
    <x v="0"/>
    <x v="1"/>
    <x v="1"/>
    <x v="0"/>
    <x v="1"/>
    <x v="0"/>
    <x v="1"/>
    <x v="1"/>
  </r>
  <r>
    <n v="11814"/>
    <s v="91b04e2f03901aa014b33ea552ec8bf6ee6b0808fda6a3288a371f19d0d84b7e"/>
    <x v="0"/>
    <x v="0"/>
    <x v="0"/>
    <x v="0"/>
    <x v="1"/>
    <x v="2"/>
    <x v="2"/>
    <x v="1"/>
    <x v="2"/>
    <x v="1"/>
    <x v="1"/>
    <x v="1"/>
    <x v="1"/>
    <x v="1"/>
    <x v="0"/>
    <x v="0"/>
    <x v="0"/>
    <x v="0"/>
    <x v="0"/>
    <x v="1"/>
    <x v="0"/>
    <x v="3"/>
    <x v="0"/>
    <x v="1"/>
    <x v="1"/>
    <x v="2"/>
    <x v="2"/>
    <s v="Report immediately to internal investigation body"/>
    <x v="0"/>
    <x v="1"/>
    <x v="0"/>
    <x v="1"/>
    <x v="0"/>
    <x v="0"/>
    <x v="1"/>
    <x v="1"/>
    <x v="2"/>
    <x v="3"/>
    <x v="3"/>
    <x v="3"/>
    <x v="1"/>
    <x v="2"/>
    <x v="3"/>
    <x v="0"/>
    <x v="2"/>
    <x v="1"/>
    <x v="1"/>
    <x v="1"/>
    <x v="0"/>
    <x v="1"/>
  </r>
  <r>
    <n v="11816"/>
    <s v="08f33529d8b6a5ead9178ba27dfc417c322d16c770a3ede285fcbaef75adb6b6"/>
    <x v="0"/>
    <x v="1"/>
    <x v="1"/>
    <x v="0"/>
    <x v="2"/>
    <x v="1"/>
    <x v="2"/>
    <x v="1"/>
    <x v="1"/>
    <x v="2"/>
    <x v="2"/>
    <x v="1"/>
    <x v="2"/>
    <x v="0"/>
    <x v="1"/>
    <x v="1"/>
    <x v="1"/>
    <x v="0"/>
    <x v="1"/>
    <x v="1"/>
    <x v="1"/>
    <x v="3"/>
    <x v="2"/>
    <x v="1"/>
    <x v="2"/>
    <x v="1"/>
    <x v="1"/>
    <s v="Report immediately to direct supervisor, Report immediately to internal investigation body"/>
    <x v="0"/>
    <x v="1"/>
    <x v="1"/>
    <x v="1"/>
    <x v="0"/>
    <x v="0"/>
    <x v="0"/>
    <x v="0"/>
    <x v="0"/>
    <x v="2"/>
    <x v="1"/>
    <x v="2"/>
    <x v="0"/>
    <x v="1"/>
    <x v="3"/>
    <x v="3"/>
    <x v="2"/>
    <x v="1"/>
    <x v="1"/>
    <x v="1"/>
    <x v="0"/>
    <x v="0"/>
  </r>
  <r>
    <n v="11817"/>
    <s v="d7308ffba0421d4409166e4ed20d38cea3f4be5edcb1b3f7d490734d33482e0f"/>
    <x v="0"/>
    <x v="2"/>
    <x v="0"/>
    <x v="0"/>
    <x v="0"/>
    <x v="2"/>
    <x v="3"/>
    <x v="1"/>
    <x v="1"/>
    <x v="0"/>
    <x v="1"/>
    <x v="1"/>
    <x v="0"/>
    <x v="0"/>
    <x v="0"/>
    <x v="0"/>
    <x v="0"/>
    <x v="1"/>
    <x v="1"/>
    <x v="1"/>
    <x v="0"/>
    <x v="1"/>
    <x v="0"/>
    <x v="1"/>
    <x v="1"/>
    <x v="2"/>
    <x v="0"/>
    <s v="Report immediately to direct supervisor"/>
    <x v="0"/>
    <x v="1"/>
    <x v="1"/>
    <x v="0"/>
    <x v="0"/>
    <x v="0"/>
    <x v="0"/>
    <x v="0"/>
    <x v="0"/>
    <x v="2"/>
    <x v="1"/>
    <x v="2"/>
    <x v="0"/>
    <x v="2"/>
    <x v="0"/>
    <x v="3"/>
    <x v="2"/>
    <x v="1"/>
    <x v="2"/>
    <x v="1"/>
    <x v="0"/>
    <x v="1"/>
  </r>
  <r>
    <n v="11818"/>
    <s v="8e4125e2e51631542dfcc43024bf9e265bcbc1e31e0db48966aa84e2b97005c1"/>
    <x v="0"/>
    <x v="0"/>
    <x v="0"/>
    <x v="0"/>
    <x v="2"/>
    <x v="1"/>
    <x v="2"/>
    <x v="1"/>
    <x v="1"/>
    <x v="2"/>
    <x v="2"/>
    <x v="2"/>
    <x v="0"/>
    <x v="0"/>
    <x v="2"/>
    <x v="1"/>
    <x v="1"/>
    <x v="2"/>
    <x v="1"/>
    <x v="1"/>
    <x v="0"/>
    <x v="0"/>
    <x v="2"/>
    <x v="2"/>
    <x v="2"/>
    <x v="1"/>
    <x v="1"/>
    <s v="Report immediately to direct supervisor"/>
    <x v="0"/>
    <x v="1"/>
    <x v="1"/>
    <x v="0"/>
    <x v="0"/>
    <x v="0"/>
    <x v="0"/>
    <x v="0"/>
    <x v="0"/>
    <x v="2"/>
    <x v="2"/>
    <x v="2"/>
    <x v="0"/>
    <x v="0"/>
    <x v="0"/>
    <x v="3"/>
    <x v="2"/>
    <x v="1"/>
    <x v="2"/>
    <x v="1"/>
    <x v="0"/>
    <x v="1"/>
  </r>
  <r>
    <n v="11821"/>
    <s v="d08e895b75d2cd8f334cdb6d0d650d6636f857b5b529e889ecd4eab1c9571e58"/>
    <x v="0"/>
    <x v="1"/>
    <x v="2"/>
    <x v="0"/>
    <x v="0"/>
    <x v="2"/>
    <x v="0"/>
    <x v="1"/>
    <x v="0"/>
    <x v="1"/>
    <x v="1"/>
    <x v="0"/>
    <x v="0"/>
    <x v="0"/>
    <x v="1"/>
    <x v="0"/>
    <x v="0"/>
    <x v="0"/>
    <x v="3"/>
    <x v="0"/>
    <x v="1"/>
    <x v="0"/>
    <x v="0"/>
    <x v="0"/>
    <x v="0"/>
    <x v="2"/>
    <x v="2"/>
    <s v="Talk to the colleague about his/her behavior"/>
    <x v="0"/>
    <x v="0"/>
    <x v="0"/>
    <x v="0"/>
    <x v="0"/>
    <x v="1"/>
    <x v="0"/>
    <x v="0"/>
    <x v="1"/>
    <x v="1"/>
    <x v="1"/>
    <x v="1"/>
    <x v="0"/>
    <x v="2"/>
    <x v="0"/>
    <x v="1"/>
    <x v="0"/>
    <x v="0"/>
    <x v="1"/>
    <x v="0"/>
    <x v="1"/>
    <x v="1"/>
  </r>
  <r>
    <n v="11822"/>
    <s v="f4f47c0716869bd365a15e764900dc08191337655523b1f374856cb049345317"/>
    <x v="0"/>
    <x v="1"/>
    <x v="0"/>
    <x v="0"/>
    <x v="1"/>
    <x v="2"/>
    <x v="0"/>
    <x v="2"/>
    <x v="1"/>
    <x v="2"/>
    <x v="2"/>
    <x v="1"/>
    <x v="1"/>
    <x v="0"/>
    <x v="1"/>
    <x v="1"/>
    <x v="0"/>
    <x v="2"/>
    <x v="0"/>
    <x v="1"/>
    <x v="0"/>
    <x v="3"/>
    <x v="2"/>
    <x v="1"/>
    <x v="2"/>
    <x v="3"/>
    <x v="3"/>
    <s v="Report immediately to direct supervisor"/>
    <x v="0"/>
    <x v="1"/>
    <x v="1"/>
    <x v="0"/>
    <x v="0"/>
    <x v="0"/>
    <x v="0"/>
    <x v="2"/>
    <x v="0"/>
    <x v="0"/>
    <x v="4"/>
    <x v="1"/>
    <x v="0"/>
    <x v="2"/>
    <x v="2"/>
    <x v="0"/>
    <x v="1"/>
    <x v="1"/>
    <x v="1"/>
    <x v="1"/>
    <x v="0"/>
    <x v="1"/>
  </r>
  <r>
    <n v="11823"/>
    <s v="f4f47c0716869bd365a15e764900dc08191337655523b1f374856cb049345317"/>
    <x v="0"/>
    <x v="1"/>
    <x v="0"/>
    <x v="0"/>
    <x v="1"/>
    <x v="1"/>
    <x v="1"/>
    <x v="1"/>
    <x v="0"/>
    <x v="2"/>
    <x v="2"/>
    <x v="1"/>
    <x v="0"/>
    <x v="1"/>
    <x v="1"/>
    <x v="1"/>
    <x v="0"/>
    <x v="1"/>
    <x v="1"/>
    <x v="1"/>
    <x v="1"/>
    <x v="3"/>
    <x v="1"/>
    <x v="1"/>
    <x v="1"/>
    <x v="2"/>
    <x v="2"/>
    <s v="Report immediately to direct supervisor, Talk to the colleague about his/her behavior"/>
    <x v="0"/>
    <x v="0"/>
    <x v="1"/>
    <x v="0"/>
    <x v="0"/>
    <x v="0"/>
    <x v="0"/>
    <x v="0"/>
    <x v="1"/>
    <x v="0"/>
    <x v="2"/>
    <x v="2"/>
    <x v="0"/>
    <x v="0"/>
    <x v="2"/>
    <x v="1"/>
    <x v="1"/>
    <x v="0"/>
    <x v="1"/>
    <x v="1"/>
    <x v="0"/>
    <x v="1"/>
  </r>
  <r>
    <n v="11824"/>
    <s v="f4f47c0716869bd365a15e764900dc08191337655523b1f374856cb049345317"/>
    <x v="0"/>
    <x v="1"/>
    <x v="1"/>
    <x v="1"/>
    <x v="1"/>
    <x v="0"/>
    <x v="2"/>
    <x v="1"/>
    <x v="1"/>
    <x v="1"/>
    <x v="1"/>
    <x v="1"/>
    <x v="0"/>
    <x v="0"/>
    <x v="1"/>
    <x v="1"/>
    <x v="0"/>
    <x v="2"/>
    <x v="1"/>
    <x v="1"/>
    <x v="1"/>
    <x v="3"/>
    <x v="2"/>
    <x v="1"/>
    <x v="1"/>
    <x v="0"/>
    <x v="0"/>
    <s v="Report immediately to direct supervisor"/>
    <x v="0"/>
    <x v="1"/>
    <x v="1"/>
    <x v="0"/>
    <x v="0"/>
    <x v="0"/>
    <x v="0"/>
    <x v="0"/>
    <x v="0"/>
    <x v="1"/>
    <x v="0"/>
    <x v="2"/>
    <x v="0"/>
    <x v="2"/>
    <x v="0"/>
    <x v="3"/>
    <x v="1"/>
    <x v="1"/>
    <x v="1"/>
    <x v="1"/>
    <x v="0"/>
    <x v="1"/>
  </r>
  <r>
    <n v="11825"/>
    <s v="78f43afb3c8546f032d400788823ed58e99fe1d8b0d3e4e6df89b8c3f3e671e9"/>
    <x v="0"/>
    <x v="0"/>
    <x v="1"/>
    <x v="1"/>
    <x v="1"/>
    <x v="2"/>
    <x v="1"/>
    <x v="1"/>
    <x v="0"/>
    <x v="2"/>
    <x v="1"/>
    <x v="1"/>
    <x v="0"/>
    <x v="0"/>
    <x v="1"/>
    <x v="1"/>
    <x v="0"/>
    <x v="0"/>
    <x v="0"/>
    <x v="1"/>
    <x v="0"/>
    <x v="3"/>
    <x v="1"/>
    <x v="1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0"/>
    <x v="1"/>
    <x v="1"/>
    <x v="1"/>
    <x v="0"/>
    <x v="1"/>
    <x v="0"/>
    <x v="1"/>
    <x v="1"/>
  </r>
  <r>
    <n v="11826"/>
    <s v="5e5d52d019cbce594110b1037cc7dfd497e0f8d1720f6b82e65d7e0918bc00c9"/>
    <x v="0"/>
    <x v="0"/>
    <x v="1"/>
    <x v="0"/>
    <x v="1"/>
    <x v="2"/>
    <x v="1"/>
    <x v="1"/>
    <x v="1"/>
    <x v="2"/>
    <x v="1"/>
    <x v="1"/>
    <x v="0"/>
    <x v="0"/>
    <x v="1"/>
    <x v="1"/>
    <x v="3"/>
    <x v="2"/>
    <x v="1"/>
    <x v="1"/>
    <x v="0"/>
    <x v="2"/>
    <x v="2"/>
    <x v="2"/>
    <x v="2"/>
    <x v="1"/>
    <x v="1"/>
    <s v="Report immediately to direct supervisor"/>
    <x v="0"/>
    <x v="1"/>
    <x v="1"/>
    <x v="0"/>
    <x v="0"/>
    <x v="0"/>
    <x v="0"/>
    <x v="0"/>
    <x v="0"/>
    <x v="2"/>
    <x v="4"/>
    <x v="2"/>
    <x v="0"/>
    <x v="0"/>
    <x v="2"/>
    <x v="1"/>
    <x v="2"/>
    <x v="1"/>
    <x v="1"/>
    <x v="1"/>
    <x v="0"/>
    <x v="0"/>
  </r>
  <r>
    <n v="11827"/>
    <s v="b015d0a67757be8b7a6e351d19c0ad7978e1a217b002f8c2f5f896b72f7f9ca3"/>
    <x v="0"/>
    <x v="1"/>
    <x v="1"/>
    <x v="0"/>
    <x v="2"/>
    <x v="2"/>
    <x v="1"/>
    <x v="1"/>
    <x v="1"/>
    <x v="1"/>
    <x v="2"/>
    <x v="1"/>
    <x v="0"/>
    <x v="0"/>
    <x v="2"/>
    <x v="1"/>
    <x v="0"/>
    <x v="1"/>
    <x v="1"/>
    <x v="2"/>
    <x v="0"/>
    <x v="0"/>
    <x v="0"/>
    <x v="1"/>
    <x v="2"/>
    <x v="1"/>
    <x v="1"/>
    <s v="Report immediately to direct supervisor"/>
    <x v="0"/>
    <x v="1"/>
    <x v="1"/>
    <x v="0"/>
    <x v="0"/>
    <x v="0"/>
    <x v="0"/>
    <x v="0"/>
    <x v="0"/>
    <x v="2"/>
    <x v="4"/>
    <x v="2"/>
    <x v="0"/>
    <x v="0"/>
    <x v="2"/>
    <x v="1"/>
    <x v="2"/>
    <x v="1"/>
    <x v="1"/>
    <x v="1"/>
    <x v="0"/>
    <x v="0"/>
  </r>
  <r>
    <n v="11828"/>
    <s v="2762d74ea6c9c8f91fe3448a49818e8b1c433708a494ea59554a1bcdc616c63e"/>
    <x v="0"/>
    <x v="0"/>
    <x v="1"/>
    <x v="1"/>
    <x v="1"/>
    <x v="2"/>
    <x v="1"/>
    <x v="2"/>
    <x v="2"/>
    <x v="1"/>
    <x v="1"/>
    <x v="2"/>
    <x v="1"/>
    <x v="1"/>
    <x v="1"/>
    <x v="1"/>
    <x v="0"/>
    <x v="1"/>
    <x v="3"/>
    <x v="0"/>
    <x v="1"/>
    <x v="0"/>
    <x v="1"/>
    <x v="1"/>
    <x v="0"/>
    <x v="2"/>
    <x v="0"/>
    <s v="Talk to the colleague about his/her behavior"/>
    <x v="0"/>
    <x v="0"/>
    <x v="0"/>
    <x v="0"/>
    <x v="0"/>
    <x v="1"/>
    <x v="0"/>
    <x v="0"/>
    <x v="1"/>
    <x v="0"/>
    <x v="1"/>
    <x v="2"/>
    <x v="0"/>
    <x v="0"/>
    <x v="0"/>
    <x v="1"/>
    <x v="2"/>
    <x v="0"/>
    <x v="1"/>
    <x v="1"/>
    <x v="0"/>
    <x v="0"/>
  </r>
  <r>
    <n v="11829"/>
    <s v="aab91086f5ffb5b194bdcd7ee7beeae6c8113d8d1ee745fa9324f7f4630d803f"/>
    <x v="0"/>
    <x v="0"/>
    <x v="0"/>
    <x v="0"/>
    <x v="2"/>
    <x v="2"/>
    <x v="1"/>
    <x v="2"/>
    <x v="0"/>
    <x v="1"/>
    <x v="1"/>
    <x v="1"/>
    <x v="0"/>
    <x v="0"/>
    <x v="1"/>
    <x v="1"/>
    <x v="0"/>
    <x v="0"/>
    <x v="0"/>
    <x v="2"/>
    <x v="1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0"/>
    <x v="3"/>
    <x v="3"/>
    <x v="1"/>
    <x v="3"/>
    <x v="1"/>
    <x v="2"/>
    <x v="1"/>
    <x v="1"/>
  </r>
  <r>
    <n v="11832"/>
    <s v="f4f47c0716869bd365a15e764900dc08191337655523b1f374856cb049345317"/>
    <x v="0"/>
    <x v="1"/>
    <x v="1"/>
    <x v="1"/>
    <x v="2"/>
    <x v="1"/>
    <x v="2"/>
    <x v="1"/>
    <x v="1"/>
    <x v="1"/>
    <x v="2"/>
    <x v="1"/>
    <x v="0"/>
    <x v="1"/>
    <x v="1"/>
    <x v="1"/>
    <x v="0"/>
    <x v="2"/>
    <x v="1"/>
    <x v="1"/>
    <x v="1"/>
    <x v="3"/>
    <x v="2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0"/>
    <x v="1"/>
    <x v="1"/>
    <x v="1"/>
    <x v="1"/>
    <x v="0"/>
    <x v="0"/>
    <x v="1"/>
  </r>
  <r>
    <n v="11833"/>
    <s v="f4f47c0716869bd365a15e764900dc08191337655523b1f374856cb049345317"/>
    <x v="0"/>
    <x v="1"/>
    <x v="1"/>
    <x v="1"/>
    <x v="1"/>
    <x v="1"/>
    <x v="1"/>
    <x v="1"/>
    <x v="0"/>
    <x v="2"/>
    <x v="1"/>
    <x v="1"/>
    <x v="0"/>
    <x v="0"/>
    <x v="1"/>
    <x v="1"/>
    <x v="0"/>
    <x v="1"/>
    <x v="0"/>
    <x v="1"/>
    <x v="0"/>
    <x v="3"/>
    <x v="1"/>
    <x v="0"/>
    <x v="0"/>
    <x v="2"/>
    <x v="2"/>
    <s v="Do nothing"/>
    <x v="1"/>
    <x v="1"/>
    <x v="0"/>
    <x v="0"/>
    <x v="0"/>
    <x v="1"/>
    <x v="0"/>
    <x v="0"/>
    <x v="0"/>
    <x v="0"/>
    <x v="1"/>
    <x v="1"/>
    <x v="0"/>
    <x v="1"/>
    <x v="0"/>
    <x v="3"/>
    <x v="0"/>
    <x v="1"/>
    <x v="1"/>
    <x v="1"/>
    <x v="0"/>
    <x v="0"/>
  </r>
  <r>
    <n v="11835"/>
    <s v="f4f47c0716869bd365a15e764900dc08191337655523b1f374856cb049345317"/>
    <x v="0"/>
    <x v="1"/>
    <x v="1"/>
    <x v="0"/>
    <x v="1"/>
    <x v="2"/>
    <x v="0"/>
    <x v="1"/>
    <x v="0"/>
    <x v="1"/>
    <x v="1"/>
    <x v="0"/>
    <x v="0"/>
    <x v="1"/>
    <x v="1"/>
    <x v="0"/>
    <x v="0"/>
    <x v="1"/>
    <x v="3"/>
    <x v="1"/>
    <x v="2"/>
    <x v="0"/>
    <x v="0"/>
    <x v="3"/>
    <x v="1"/>
    <x v="2"/>
    <x v="3"/>
    <s v="Do nothing"/>
    <x v="1"/>
    <x v="1"/>
    <x v="0"/>
    <x v="0"/>
    <x v="0"/>
    <x v="1"/>
    <x v="0"/>
    <x v="0"/>
    <x v="1"/>
    <x v="4"/>
    <x v="4"/>
    <x v="0"/>
    <x v="0"/>
    <x v="2"/>
    <x v="0"/>
    <x v="0"/>
    <x v="3"/>
    <x v="2"/>
    <x v="0"/>
    <x v="2"/>
    <x v="0"/>
    <x v="1"/>
  </r>
  <r>
    <n v="11836"/>
    <s v="f4f47c0716869bd365a15e764900dc08191337655523b1f374856cb049345317"/>
    <x v="0"/>
    <x v="1"/>
    <x v="1"/>
    <x v="0"/>
    <x v="1"/>
    <x v="2"/>
    <x v="1"/>
    <x v="2"/>
    <x v="0"/>
    <x v="1"/>
    <x v="1"/>
    <x v="0"/>
    <x v="0"/>
    <x v="1"/>
    <x v="1"/>
    <x v="1"/>
    <x v="0"/>
    <x v="1"/>
    <x v="1"/>
    <x v="1"/>
    <x v="1"/>
    <x v="0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0"/>
    <x v="3"/>
    <x v="1"/>
    <x v="0"/>
    <x v="1"/>
    <x v="0"/>
    <x v="1"/>
    <x v="1"/>
  </r>
  <r>
    <n v="11837"/>
    <s v="79b3f563f7f3570c1d8e10f2662e93454e9340b11fd67aacb12e33b3b7b24a22"/>
    <x v="0"/>
    <x v="0"/>
    <x v="1"/>
    <x v="0"/>
    <x v="2"/>
    <x v="1"/>
    <x v="2"/>
    <x v="1"/>
    <x v="1"/>
    <x v="2"/>
    <x v="2"/>
    <x v="2"/>
    <x v="3"/>
    <x v="0"/>
    <x v="2"/>
    <x v="2"/>
    <x v="1"/>
    <x v="2"/>
    <x v="2"/>
    <x v="3"/>
    <x v="0"/>
    <x v="1"/>
    <x v="2"/>
    <x v="2"/>
    <x v="2"/>
    <x v="1"/>
    <x v="1"/>
    <s v="Report immediately to internal investigation body"/>
    <x v="0"/>
    <x v="1"/>
    <x v="0"/>
    <x v="1"/>
    <x v="0"/>
    <x v="0"/>
    <x v="0"/>
    <x v="0"/>
    <x v="0"/>
    <x v="4"/>
    <x v="1"/>
    <x v="2"/>
    <x v="0"/>
    <x v="3"/>
    <x v="0"/>
    <x v="2"/>
    <x v="2"/>
    <x v="1"/>
    <x v="1"/>
    <x v="1"/>
    <x v="0"/>
    <x v="0"/>
  </r>
  <r>
    <n v="11841"/>
    <s v="f4f47c0716869bd365a15e764900dc08191337655523b1f374856cb049345317"/>
    <x v="0"/>
    <x v="0"/>
    <x v="1"/>
    <x v="1"/>
    <x v="1"/>
    <x v="2"/>
    <x v="1"/>
    <x v="2"/>
    <x v="0"/>
    <x v="1"/>
    <x v="1"/>
    <x v="1"/>
    <x v="0"/>
    <x v="1"/>
    <x v="1"/>
    <x v="1"/>
    <x v="0"/>
    <x v="1"/>
    <x v="1"/>
    <x v="2"/>
    <x v="0"/>
    <x v="3"/>
    <x v="1"/>
    <x v="1"/>
    <x v="1"/>
    <x v="2"/>
    <x v="2"/>
    <s v="Talk to the colleague about his/her behavior"/>
    <x v="0"/>
    <x v="0"/>
    <x v="0"/>
    <x v="0"/>
    <x v="0"/>
    <x v="1"/>
    <x v="0"/>
    <x v="0"/>
    <x v="1"/>
    <x v="0"/>
    <x v="1"/>
    <x v="1"/>
    <x v="0"/>
    <x v="1"/>
    <x v="1"/>
    <x v="1"/>
    <x v="1"/>
    <x v="0"/>
    <x v="1"/>
    <x v="1"/>
    <x v="1"/>
    <x v="1"/>
  </r>
  <r>
    <n v="11842"/>
    <s v="f4f47c0716869bd365a15e764900dc08191337655523b1f374856cb049345317"/>
    <x v="0"/>
    <x v="1"/>
    <x v="1"/>
    <x v="0"/>
    <x v="0"/>
    <x v="0"/>
    <x v="1"/>
    <x v="2"/>
    <x v="2"/>
    <x v="0"/>
    <x v="0"/>
    <x v="0"/>
    <x v="0"/>
    <x v="0"/>
    <x v="0"/>
    <x v="0"/>
    <x v="0"/>
    <x v="0"/>
    <x v="1"/>
    <x v="2"/>
    <x v="1"/>
    <x v="0"/>
    <x v="3"/>
    <x v="0"/>
    <x v="0"/>
    <x v="2"/>
    <x v="0"/>
    <s v="Report immediately to internal investigation body"/>
    <x v="0"/>
    <x v="1"/>
    <x v="0"/>
    <x v="1"/>
    <x v="0"/>
    <x v="0"/>
    <x v="1"/>
    <x v="1"/>
    <x v="2"/>
    <x v="3"/>
    <x v="3"/>
    <x v="3"/>
    <x v="2"/>
    <x v="1"/>
    <x v="0"/>
    <x v="0"/>
    <x v="0"/>
    <x v="0"/>
    <x v="0"/>
    <x v="1"/>
    <x v="0"/>
    <x v="1"/>
  </r>
  <r>
    <n v="11843"/>
    <s v="f4f47c0716869bd365a15e764900dc08191337655523b1f374856cb049345317"/>
    <x v="0"/>
    <x v="1"/>
    <x v="1"/>
    <x v="0"/>
    <x v="1"/>
    <x v="2"/>
    <x v="1"/>
    <x v="1"/>
    <x v="1"/>
    <x v="1"/>
    <x v="1"/>
    <x v="1"/>
    <x v="0"/>
    <x v="0"/>
    <x v="1"/>
    <x v="1"/>
    <x v="1"/>
    <x v="0"/>
    <x v="1"/>
    <x v="1"/>
    <x v="0"/>
    <x v="0"/>
    <x v="1"/>
    <x v="0"/>
    <x v="2"/>
    <x v="2"/>
    <x v="2"/>
    <s v="Report immediately to direct supervisor, Talk to the colleague about his/her behavior"/>
    <x v="0"/>
    <x v="0"/>
    <x v="1"/>
    <x v="0"/>
    <x v="0"/>
    <x v="0"/>
    <x v="0"/>
    <x v="0"/>
    <x v="0"/>
    <x v="0"/>
    <x v="1"/>
    <x v="1"/>
    <x v="0"/>
    <x v="1"/>
    <x v="3"/>
    <x v="3"/>
    <x v="0"/>
    <x v="0"/>
    <x v="1"/>
    <x v="0"/>
    <x v="0"/>
    <x v="0"/>
  </r>
  <r>
    <n v="11844"/>
    <s v="4c735ab3dd8d0a2042e23c92062f501a479a23e7f2411e994f5a24f567919a85"/>
    <x v="0"/>
    <x v="0"/>
    <x v="1"/>
    <x v="0"/>
    <x v="1"/>
    <x v="2"/>
    <x v="1"/>
    <x v="2"/>
    <x v="1"/>
    <x v="1"/>
    <x v="1"/>
    <x v="0"/>
    <x v="1"/>
    <x v="1"/>
    <x v="1"/>
    <x v="1"/>
    <x v="1"/>
    <x v="3"/>
    <x v="3"/>
    <x v="2"/>
    <x v="0"/>
    <x v="1"/>
    <x v="0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2"/>
    <x v="0"/>
    <x v="0"/>
    <x v="0"/>
    <x v="3"/>
    <x v="1"/>
    <x v="0"/>
    <x v="1"/>
    <x v="0"/>
    <x v="0"/>
    <x v="0"/>
  </r>
  <r>
    <n v="11845"/>
    <s v="f4f47c0716869bd365a15e764900dc08191337655523b1f374856cb049345317"/>
    <x v="0"/>
    <x v="1"/>
    <x v="0"/>
    <x v="0"/>
    <x v="2"/>
    <x v="1"/>
    <x v="1"/>
    <x v="1"/>
    <x v="2"/>
    <x v="1"/>
    <x v="1"/>
    <x v="1"/>
    <x v="1"/>
    <x v="0"/>
    <x v="1"/>
    <x v="1"/>
    <x v="2"/>
    <x v="3"/>
    <x v="1"/>
    <x v="3"/>
    <x v="2"/>
    <x v="0"/>
    <x v="1"/>
    <x v="1"/>
    <x v="1"/>
    <x v="2"/>
    <x v="0"/>
    <s v="Report immediately to direct supervisor"/>
    <x v="0"/>
    <x v="1"/>
    <x v="1"/>
    <x v="0"/>
    <x v="0"/>
    <x v="0"/>
    <x v="0"/>
    <x v="0"/>
    <x v="0"/>
    <x v="0"/>
    <x v="1"/>
    <x v="1"/>
    <x v="0"/>
    <x v="2"/>
    <x v="1"/>
    <x v="2"/>
    <x v="2"/>
    <x v="1"/>
    <x v="2"/>
    <x v="1"/>
    <x v="0"/>
    <x v="1"/>
  </r>
  <r>
    <n v="11846"/>
    <s v="f4f47c0716869bd365a15e764900dc08191337655523b1f374856cb049345317"/>
    <x v="0"/>
    <x v="1"/>
    <x v="1"/>
    <x v="0"/>
    <x v="0"/>
    <x v="2"/>
    <x v="1"/>
    <x v="2"/>
    <x v="0"/>
    <x v="1"/>
    <x v="1"/>
    <x v="1"/>
    <x v="0"/>
    <x v="0"/>
    <x v="1"/>
    <x v="1"/>
    <x v="0"/>
    <x v="1"/>
    <x v="1"/>
    <x v="1"/>
    <x v="1"/>
    <x v="1"/>
    <x v="1"/>
    <x v="2"/>
    <x v="2"/>
    <x v="1"/>
    <x v="1"/>
    <s v="Talk to the colleague about his/her behavior, Report immediately to internal investigation body"/>
    <x v="0"/>
    <x v="0"/>
    <x v="0"/>
    <x v="1"/>
    <x v="0"/>
    <x v="0"/>
    <x v="0"/>
    <x v="0"/>
    <x v="1"/>
    <x v="0"/>
    <x v="1"/>
    <x v="2"/>
    <x v="0"/>
    <x v="3"/>
    <x v="2"/>
    <x v="2"/>
    <x v="2"/>
    <x v="1"/>
    <x v="2"/>
    <x v="0"/>
    <x v="0"/>
    <x v="0"/>
  </r>
  <r>
    <n v="11847"/>
    <s v="f4f47c0716869bd365a15e764900dc08191337655523b1f374856cb049345317"/>
    <x v="0"/>
    <x v="1"/>
    <x v="1"/>
    <x v="0"/>
    <x v="2"/>
    <x v="1"/>
    <x v="1"/>
    <x v="2"/>
    <x v="0"/>
    <x v="1"/>
    <x v="1"/>
    <x v="1"/>
    <x v="0"/>
    <x v="1"/>
    <x v="1"/>
    <x v="1"/>
    <x v="0"/>
    <x v="1"/>
    <x v="1"/>
    <x v="1"/>
    <x v="1"/>
    <x v="3"/>
    <x v="0"/>
    <x v="0"/>
    <x v="0"/>
    <x v="0"/>
    <x v="0"/>
    <s v="Report immediately to direct supervisor"/>
    <x v="0"/>
    <x v="1"/>
    <x v="1"/>
    <x v="0"/>
    <x v="0"/>
    <x v="0"/>
    <x v="0"/>
    <x v="0"/>
    <x v="3"/>
    <x v="1"/>
    <x v="0"/>
    <x v="0"/>
    <x v="0"/>
    <x v="2"/>
    <x v="3"/>
    <x v="0"/>
    <x v="0"/>
    <x v="0"/>
    <x v="1"/>
    <x v="1"/>
    <x v="0"/>
    <x v="1"/>
  </r>
  <r>
    <n v="11848"/>
    <s v="3f4b9d23a26562beebe27d036b7732638a4cd6e54f5ac66c2a61644a0730376e"/>
    <x v="0"/>
    <x v="1"/>
    <x v="2"/>
    <x v="0"/>
    <x v="2"/>
    <x v="1"/>
    <x v="2"/>
    <x v="2"/>
    <x v="1"/>
    <x v="2"/>
    <x v="1"/>
    <x v="2"/>
    <x v="0"/>
    <x v="0"/>
    <x v="2"/>
    <x v="1"/>
    <x v="0"/>
    <x v="2"/>
    <x v="1"/>
    <x v="2"/>
    <x v="1"/>
    <x v="1"/>
    <x v="2"/>
    <x v="2"/>
    <x v="1"/>
    <x v="1"/>
    <x v="1"/>
    <s v="Report immediately to direct supervisor"/>
    <x v="0"/>
    <x v="1"/>
    <x v="1"/>
    <x v="0"/>
    <x v="0"/>
    <x v="0"/>
    <x v="0"/>
    <x v="0"/>
    <x v="1"/>
    <x v="2"/>
    <x v="2"/>
    <x v="1"/>
    <x v="0"/>
    <x v="1"/>
    <x v="3"/>
    <x v="1"/>
    <x v="2"/>
    <x v="1"/>
    <x v="1"/>
    <x v="1"/>
    <x v="1"/>
    <x v="1"/>
  </r>
  <r>
    <n v="11849"/>
    <s v="f4f47c0716869bd365a15e764900dc08191337655523b1f374856cb049345317"/>
    <x v="0"/>
    <x v="1"/>
    <x v="0"/>
    <x v="0"/>
    <x v="2"/>
    <x v="1"/>
    <x v="2"/>
    <x v="1"/>
    <x v="0"/>
    <x v="2"/>
    <x v="2"/>
    <x v="1"/>
    <x v="0"/>
    <x v="0"/>
    <x v="2"/>
    <x v="2"/>
    <x v="1"/>
    <x v="3"/>
    <x v="0"/>
    <x v="1"/>
    <x v="0"/>
    <x v="1"/>
    <x v="2"/>
    <x v="2"/>
    <x v="1"/>
    <x v="1"/>
    <x v="1"/>
    <s v="Talk to the colleague about his/her behavior, Report immediately to direct supervisor"/>
    <x v="0"/>
    <x v="0"/>
    <x v="1"/>
    <x v="0"/>
    <x v="0"/>
    <x v="0"/>
    <x v="0"/>
    <x v="0"/>
    <x v="0"/>
    <x v="2"/>
    <x v="2"/>
    <x v="2"/>
    <x v="0"/>
    <x v="1"/>
    <x v="1"/>
    <x v="2"/>
    <x v="2"/>
    <x v="1"/>
    <x v="2"/>
    <x v="1"/>
    <x v="0"/>
    <x v="0"/>
  </r>
  <r>
    <n v="11850"/>
    <s v="f4f47c0716869bd365a15e764900dc08191337655523b1f374856cb049345317"/>
    <x v="0"/>
    <x v="0"/>
    <x v="1"/>
    <x v="0"/>
    <x v="1"/>
    <x v="0"/>
    <x v="0"/>
    <x v="2"/>
    <x v="0"/>
    <x v="0"/>
    <x v="0"/>
    <x v="3"/>
    <x v="0"/>
    <x v="0"/>
    <x v="0"/>
    <x v="0"/>
    <x v="2"/>
    <x v="0"/>
    <x v="3"/>
    <x v="0"/>
    <x v="1"/>
    <x v="3"/>
    <x v="0"/>
    <x v="0"/>
    <x v="0"/>
    <x v="0"/>
    <x v="0"/>
    <s v="Do nothing"/>
    <x v="1"/>
    <x v="1"/>
    <x v="0"/>
    <x v="0"/>
    <x v="0"/>
    <x v="1"/>
    <x v="0"/>
    <x v="0"/>
    <x v="1"/>
    <x v="4"/>
    <x v="0"/>
    <x v="0"/>
    <x v="0"/>
    <x v="2"/>
    <x v="0"/>
    <x v="0"/>
    <x v="3"/>
    <x v="3"/>
    <x v="3"/>
    <x v="2"/>
    <x v="1"/>
    <x v="0"/>
  </r>
  <r>
    <n v="11851"/>
    <s v="f4f47c0716869bd365a15e764900dc08191337655523b1f374856cb049345317"/>
    <x v="0"/>
    <x v="0"/>
    <x v="1"/>
    <x v="0"/>
    <x v="1"/>
    <x v="3"/>
    <x v="2"/>
    <x v="2"/>
    <x v="0"/>
    <x v="3"/>
    <x v="3"/>
    <x v="1"/>
    <x v="2"/>
    <x v="0"/>
    <x v="3"/>
    <x v="3"/>
    <x v="0"/>
    <x v="3"/>
    <x v="0"/>
    <x v="0"/>
    <x v="1"/>
    <x v="0"/>
    <x v="1"/>
    <x v="0"/>
    <x v="3"/>
    <x v="3"/>
    <x v="3"/>
    <s v="Do nothing"/>
    <x v="1"/>
    <x v="1"/>
    <x v="0"/>
    <x v="0"/>
    <x v="0"/>
    <x v="0"/>
    <x v="0"/>
    <x v="0"/>
    <x v="3"/>
    <x v="0"/>
    <x v="0"/>
    <x v="1"/>
    <x v="0"/>
    <x v="2"/>
    <x v="0"/>
    <x v="0"/>
    <x v="3"/>
    <x v="2"/>
    <x v="3"/>
    <x v="0"/>
    <x v="0"/>
    <x v="1"/>
  </r>
  <r>
    <n v="11854"/>
    <s v="f4f47c0716869bd365a15e764900dc08191337655523b1f374856cb049345317"/>
    <x v="0"/>
    <x v="1"/>
    <x v="1"/>
    <x v="0"/>
    <x v="0"/>
    <x v="0"/>
    <x v="0"/>
    <x v="0"/>
    <x v="0"/>
    <x v="1"/>
    <x v="0"/>
    <x v="3"/>
    <x v="0"/>
    <x v="0"/>
    <x v="1"/>
    <x v="0"/>
    <x v="0"/>
    <x v="3"/>
    <x v="1"/>
    <x v="1"/>
    <x v="2"/>
    <x v="0"/>
    <x v="1"/>
    <x v="3"/>
    <x v="0"/>
    <x v="0"/>
    <x v="3"/>
    <s v="Report immediately to external investigation body "/>
    <x v="0"/>
    <x v="1"/>
    <x v="0"/>
    <x v="0"/>
    <x v="1"/>
    <x v="0"/>
    <x v="1"/>
    <x v="1"/>
    <x v="2"/>
    <x v="3"/>
    <x v="3"/>
    <x v="3"/>
    <x v="1"/>
    <x v="2"/>
    <x v="0"/>
    <x v="0"/>
    <x v="0"/>
    <x v="3"/>
    <x v="0"/>
    <x v="2"/>
    <x v="0"/>
    <x v="1"/>
  </r>
  <r>
    <n v="11855"/>
    <s v="f4f47c0716869bd365a15e764900dc08191337655523b1f374856cb049345317"/>
    <x v="0"/>
    <x v="0"/>
    <x v="1"/>
    <x v="0"/>
    <x v="3"/>
    <x v="3"/>
    <x v="3"/>
    <x v="0"/>
    <x v="2"/>
    <x v="0"/>
    <x v="3"/>
    <x v="1"/>
    <x v="3"/>
    <x v="2"/>
    <x v="3"/>
    <x v="3"/>
    <x v="0"/>
    <x v="0"/>
    <x v="1"/>
    <x v="2"/>
    <x v="1"/>
    <x v="0"/>
    <x v="0"/>
    <x v="3"/>
    <x v="0"/>
    <x v="2"/>
    <x v="0"/>
    <s v="Talk to the colleague about his/her behavior"/>
    <x v="0"/>
    <x v="0"/>
    <x v="0"/>
    <x v="0"/>
    <x v="0"/>
    <x v="0"/>
    <x v="0"/>
    <x v="2"/>
    <x v="3"/>
    <x v="4"/>
    <x v="0"/>
    <x v="0"/>
    <x v="0"/>
    <x v="2"/>
    <x v="3"/>
    <x v="0"/>
    <x v="0"/>
    <x v="2"/>
    <x v="3"/>
    <x v="2"/>
    <x v="1"/>
    <x v="1"/>
  </r>
  <r>
    <n v="11856"/>
    <s v="f4f47c0716869bd365a15e764900dc08191337655523b1f374856cb049345317"/>
    <x v="0"/>
    <x v="1"/>
    <x v="1"/>
    <x v="1"/>
    <x v="2"/>
    <x v="1"/>
    <x v="2"/>
    <x v="1"/>
    <x v="0"/>
    <x v="1"/>
    <x v="1"/>
    <x v="1"/>
    <x v="0"/>
    <x v="0"/>
    <x v="1"/>
    <x v="1"/>
    <x v="0"/>
    <x v="0"/>
    <x v="1"/>
    <x v="1"/>
    <x v="0"/>
    <x v="3"/>
    <x v="1"/>
    <x v="1"/>
    <x v="0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0"/>
    <x v="2"/>
    <x v="3"/>
    <x v="0"/>
    <x v="0"/>
    <x v="1"/>
    <x v="0"/>
    <x v="0"/>
    <x v="1"/>
  </r>
  <r>
    <n v="11857"/>
    <s v="f4f47c0716869bd365a15e764900dc08191337655523b1f374856cb049345317"/>
    <x v="0"/>
    <x v="0"/>
    <x v="1"/>
    <x v="1"/>
    <x v="1"/>
    <x v="2"/>
    <x v="1"/>
    <x v="2"/>
    <x v="2"/>
    <x v="1"/>
    <x v="1"/>
    <x v="0"/>
    <x v="0"/>
    <x v="2"/>
    <x v="1"/>
    <x v="1"/>
    <x v="0"/>
    <x v="1"/>
    <x v="1"/>
    <x v="0"/>
    <x v="1"/>
    <x v="0"/>
    <x v="1"/>
    <x v="0"/>
    <x v="1"/>
    <x v="3"/>
    <x v="0"/>
    <s v="Report immediately to direct supervisor"/>
    <x v="0"/>
    <x v="1"/>
    <x v="1"/>
    <x v="0"/>
    <x v="0"/>
    <x v="0"/>
    <x v="0"/>
    <x v="0"/>
    <x v="1"/>
    <x v="4"/>
    <x v="0"/>
    <x v="0"/>
    <x v="0"/>
    <x v="2"/>
    <x v="2"/>
    <x v="3"/>
    <x v="0"/>
    <x v="1"/>
    <x v="0"/>
    <x v="0"/>
    <x v="1"/>
    <x v="1"/>
  </r>
  <r>
    <n v="11858"/>
    <s v="41352ac545b72f90117ce35f3214a3791b3075e817a252b96e49ff0085ea62d7"/>
    <x v="0"/>
    <x v="1"/>
    <x v="2"/>
    <x v="0"/>
    <x v="1"/>
    <x v="0"/>
    <x v="0"/>
    <x v="2"/>
    <x v="0"/>
    <x v="0"/>
    <x v="0"/>
    <x v="2"/>
    <x v="0"/>
    <x v="0"/>
    <x v="0"/>
    <x v="0"/>
    <x v="1"/>
    <x v="2"/>
    <x v="0"/>
    <x v="1"/>
    <x v="0"/>
    <x v="2"/>
    <x v="0"/>
    <x v="1"/>
    <x v="1"/>
    <x v="3"/>
    <x v="2"/>
    <s v="Report immediately to direct supervisor"/>
    <x v="0"/>
    <x v="1"/>
    <x v="1"/>
    <x v="0"/>
    <x v="0"/>
    <x v="0"/>
    <x v="0"/>
    <x v="0"/>
    <x v="0"/>
    <x v="0"/>
    <x v="1"/>
    <x v="1"/>
    <x v="0"/>
    <x v="3"/>
    <x v="1"/>
    <x v="3"/>
    <x v="1"/>
    <x v="1"/>
    <x v="2"/>
    <x v="1"/>
    <x v="0"/>
    <x v="0"/>
  </r>
  <r>
    <n v="11859"/>
    <s v="f4f47c0716869bd365a15e764900dc08191337655523b1f374856cb049345317"/>
    <x v="0"/>
    <x v="1"/>
    <x v="1"/>
    <x v="1"/>
    <x v="1"/>
    <x v="3"/>
    <x v="1"/>
    <x v="2"/>
    <x v="0"/>
    <x v="0"/>
    <x v="3"/>
    <x v="1"/>
    <x v="0"/>
    <x v="0"/>
    <x v="0"/>
    <x v="0"/>
    <x v="0"/>
    <x v="0"/>
    <x v="0"/>
    <x v="2"/>
    <x v="1"/>
    <x v="3"/>
    <x v="1"/>
    <x v="0"/>
    <x v="3"/>
    <x v="3"/>
    <x v="3"/>
    <s v="Report immediately to external investigation body "/>
    <x v="0"/>
    <x v="1"/>
    <x v="0"/>
    <x v="0"/>
    <x v="1"/>
    <x v="0"/>
    <x v="0"/>
    <x v="0"/>
    <x v="1"/>
    <x v="4"/>
    <x v="1"/>
    <x v="1"/>
    <x v="0"/>
    <x v="0"/>
    <x v="1"/>
    <x v="3"/>
    <x v="3"/>
    <x v="1"/>
    <x v="0"/>
    <x v="1"/>
    <x v="1"/>
    <x v="1"/>
  </r>
  <r>
    <n v="11860"/>
    <s v="f4f47c0716869bd365a15e764900dc08191337655523b1f374856cb049345317"/>
    <x v="0"/>
    <x v="1"/>
    <x v="1"/>
    <x v="1"/>
    <x v="1"/>
    <x v="2"/>
    <x v="1"/>
    <x v="2"/>
    <x v="0"/>
    <x v="1"/>
    <x v="2"/>
    <x v="1"/>
    <x v="0"/>
    <x v="0"/>
    <x v="1"/>
    <x v="1"/>
    <x v="0"/>
    <x v="1"/>
    <x v="1"/>
    <x v="1"/>
    <x v="1"/>
    <x v="3"/>
    <x v="2"/>
    <x v="2"/>
    <x v="1"/>
    <x v="2"/>
    <x v="2"/>
    <s v="Report immediately to direct supervisor, Report immediately to internal investigation body"/>
    <x v="0"/>
    <x v="1"/>
    <x v="1"/>
    <x v="1"/>
    <x v="0"/>
    <x v="0"/>
    <x v="0"/>
    <x v="0"/>
    <x v="1"/>
    <x v="0"/>
    <x v="1"/>
    <x v="1"/>
    <x v="0"/>
    <x v="3"/>
    <x v="2"/>
    <x v="3"/>
    <x v="1"/>
    <x v="0"/>
    <x v="1"/>
    <x v="0"/>
    <x v="0"/>
    <x v="1"/>
  </r>
  <r>
    <n v="11861"/>
    <s v="f4f47c0716869bd365a15e764900dc08191337655523b1f374856cb049345317"/>
    <x v="0"/>
    <x v="0"/>
    <x v="1"/>
    <x v="0"/>
    <x v="1"/>
    <x v="2"/>
    <x v="1"/>
    <x v="2"/>
    <x v="0"/>
    <x v="1"/>
    <x v="1"/>
    <x v="0"/>
    <x v="0"/>
    <x v="0"/>
    <x v="1"/>
    <x v="1"/>
    <x v="0"/>
    <x v="0"/>
    <x v="1"/>
    <x v="1"/>
    <x v="0"/>
    <x v="3"/>
    <x v="1"/>
    <x v="0"/>
    <x v="1"/>
    <x v="2"/>
    <x v="2"/>
    <s v="Talk to the colleague about his/her behavior"/>
    <x v="0"/>
    <x v="0"/>
    <x v="0"/>
    <x v="0"/>
    <x v="0"/>
    <x v="0"/>
    <x v="0"/>
    <x v="0"/>
    <x v="1"/>
    <x v="0"/>
    <x v="1"/>
    <x v="1"/>
    <x v="0"/>
    <x v="1"/>
    <x v="1"/>
    <x v="3"/>
    <x v="0"/>
    <x v="0"/>
    <x v="1"/>
    <x v="1"/>
    <x v="0"/>
    <x v="0"/>
  </r>
  <r>
    <n v="11863"/>
    <s v="f4f47c0716869bd365a15e764900dc08191337655523b1f374856cb049345317"/>
    <x v="0"/>
    <x v="0"/>
    <x v="0"/>
    <x v="0"/>
    <x v="2"/>
    <x v="1"/>
    <x v="2"/>
    <x v="2"/>
    <x v="0"/>
    <x v="2"/>
    <x v="2"/>
    <x v="1"/>
    <x v="0"/>
    <x v="0"/>
    <x v="1"/>
    <x v="1"/>
    <x v="0"/>
    <x v="1"/>
    <x v="0"/>
    <x v="2"/>
    <x v="1"/>
    <x v="3"/>
    <x v="0"/>
    <x v="1"/>
    <x v="2"/>
    <x v="2"/>
    <x v="2"/>
    <s v="Report immediately to internal investigation body"/>
    <x v="0"/>
    <x v="1"/>
    <x v="0"/>
    <x v="1"/>
    <x v="0"/>
    <x v="0"/>
    <x v="0"/>
    <x v="0"/>
    <x v="1"/>
    <x v="0"/>
    <x v="2"/>
    <x v="1"/>
    <x v="0"/>
    <x v="1"/>
    <x v="1"/>
    <x v="1"/>
    <x v="2"/>
    <x v="0"/>
    <x v="2"/>
    <x v="1"/>
    <x v="1"/>
    <x v="1"/>
  </r>
  <r>
    <n v="11864"/>
    <s v="f4f47c0716869bd365a15e764900dc08191337655523b1f374856cb049345317"/>
    <x v="0"/>
    <x v="1"/>
    <x v="2"/>
    <x v="1"/>
    <x v="1"/>
    <x v="2"/>
    <x v="1"/>
    <x v="2"/>
    <x v="0"/>
    <x v="1"/>
    <x v="1"/>
    <x v="2"/>
    <x v="0"/>
    <x v="0"/>
    <x v="1"/>
    <x v="1"/>
    <x v="2"/>
    <x v="0"/>
    <x v="1"/>
    <x v="2"/>
    <x v="1"/>
    <x v="0"/>
    <x v="1"/>
    <x v="1"/>
    <x v="1"/>
    <x v="2"/>
    <x v="0"/>
    <s v="Report immediately to direct supervisor"/>
    <x v="0"/>
    <x v="1"/>
    <x v="1"/>
    <x v="0"/>
    <x v="0"/>
    <x v="0"/>
    <x v="0"/>
    <x v="0"/>
    <x v="1"/>
    <x v="0"/>
    <x v="0"/>
    <x v="4"/>
    <x v="0"/>
    <x v="1"/>
    <x v="3"/>
    <x v="3"/>
    <x v="1"/>
    <x v="1"/>
    <x v="0"/>
    <x v="0"/>
    <x v="1"/>
    <x v="1"/>
  </r>
  <r>
    <n v="11865"/>
    <s v="f4f47c0716869bd365a15e764900dc08191337655523b1f374856cb049345317"/>
    <x v="0"/>
    <x v="0"/>
    <x v="2"/>
    <x v="1"/>
    <x v="2"/>
    <x v="1"/>
    <x v="2"/>
    <x v="1"/>
    <x v="1"/>
    <x v="2"/>
    <x v="2"/>
    <x v="2"/>
    <x v="0"/>
    <x v="0"/>
    <x v="2"/>
    <x v="2"/>
    <x v="1"/>
    <x v="1"/>
    <x v="1"/>
    <x v="1"/>
    <x v="0"/>
    <x v="1"/>
    <x v="2"/>
    <x v="2"/>
    <x v="2"/>
    <x v="1"/>
    <x v="1"/>
    <s v="Report immediately to direct supervisor"/>
    <x v="0"/>
    <x v="1"/>
    <x v="1"/>
    <x v="0"/>
    <x v="0"/>
    <x v="0"/>
    <x v="0"/>
    <x v="0"/>
    <x v="0"/>
    <x v="2"/>
    <x v="2"/>
    <x v="2"/>
    <x v="0"/>
    <x v="3"/>
    <x v="1"/>
    <x v="2"/>
    <x v="2"/>
    <x v="1"/>
    <x v="2"/>
    <x v="1"/>
    <x v="0"/>
    <x v="1"/>
  </r>
  <r>
    <n v="11866"/>
    <s v="f4f47c0716869bd365a15e764900dc08191337655523b1f374856cb049345317"/>
    <x v="0"/>
    <x v="1"/>
    <x v="1"/>
    <x v="0"/>
    <x v="2"/>
    <x v="2"/>
    <x v="1"/>
    <x v="2"/>
    <x v="2"/>
    <x v="1"/>
    <x v="0"/>
    <x v="0"/>
    <x v="3"/>
    <x v="1"/>
    <x v="1"/>
    <x v="1"/>
    <x v="2"/>
    <x v="3"/>
    <x v="1"/>
    <x v="2"/>
    <x v="1"/>
    <x v="3"/>
    <x v="0"/>
    <x v="1"/>
    <x v="0"/>
    <x v="0"/>
    <x v="0"/>
    <s v="Report immediately to internal investigation body"/>
    <x v="0"/>
    <x v="1"/>
    <x v="0"/>
    <x v="1"/>
    <x v="0"/>
    <x v="0"/>
    <x v="0"/>
    <x v="0"/>
    <x v="1"/>
    <x v="1"/>
    <x v="4"/>
    <x v="2"/>
    <x v="0"/>
    <x v="2"/>
    <x v="0"/>
    <x v="3"/>
    <x v="1"/>
    <x v="0"/>
    <x v="0"/>
    <x v="1"/>
    <x v="0"/>
    <x v="1"/>
  </r>
  <r>
    <n v="11867"/>
    <s v="f4f47c0716869bd365a15e764900dc08191337655523b1f374856cb049345317"/>
    <x v="0"/>
    <x v="1"/>
    <x v="0"/>
    <x v="0"/>
    <x v="0"/>
    <x v="0"/>
    <x v="0"/>
    <x v="2"/>
    <x v="0"/>
    <x v="1"/>
    <x v="0"/>
    <x v="0"/>
    <x v="1"/>
    <x v="1"/>
    <x v="0"/>
    <x v="0"/>
    <x v="2"/>
    <x v="0"/>
    <x v="1"/>
    <x v="1"/>
    <x v="1"/>
    <x v="3"/>
    <x v="0"/>
    <x v="0"/>
    <x v="0"/>
    <x v="0"/>
    <x v="0"/>
    <s v="Report immediately to internal investigation body"/>
    <x v="0"/>
    <x v="1"/>
    <x v="0"/>
    <x v="1"/>
    <x v="0"/>
    <x v="0"/>
    <x v="0"/>
    <x v="0"/>
    <x v="1"/>
    <x v="1"/>
    <x v="0"/>
    <x v="2"/>
    <x v="0"/>
    <x v="0"/>
    <x v="0"/>
    <x v="0"/>
    <x v="0"/>
    <x v="3"/>
    <x v="0"/>
    <x v="0"/>
    <x v="0"/>
    <x v="1"/>
  </r>
  <r>
    <n v="11868"/>
    <s v="f4f47c0716869bd365a15e764900dc08191337655523b1f374856cb049345317"/>
    <x v="0"/>
    <x v="1"/>
    <x v="1"/>
    <x v="0"/>
    <x v="3"/>
    <x v="2"/>
    <x v="0"/>
    <x v="1"/>
    <x v="1"/>
    <x v="1"/>
    <x v="0"/>
    <x v="0"/>
    <x v="1"/>
    <x v="2"/>
    <x v="0"/>
    <x v="0"/>
    <x v="2"/>
    <x v="0"/>
    <x v="1"/>
    <x v="1"/>
    <x v="1"/>
    <x v="3"/>
    <x v="0"/>
    <x v="3"/>
    <x v="3"/>
    <x v="2"/>
    <x v="3"/>
    <s v="Do nothing"/>
    <x v="1"/>
    <x v="1"/>
    <x v="0"/>
    <x v="0"/>
    <x v="0"/>
    <x v="1"/>
    <x v="0"/>
    <x v="0"/>
    <x v="0"/>
    <x v="4"/>
    <x v="0"/>
    <x v="0"/>
    <x v="0"/>
    <x v="2"/>
    <x v="0"/>
    <x v="1"/>
    <x v="3"/>
    <x v="2"/>
    <x v="3"/>
    <x v="3"/>
    <x v="0"/>
    <x v="0"/>
  </r>
  <r>
    <n v="11869"/>
    <s v="f4f47c0716869bd365a15e764900dc08191337655523b1f374856cb049345317"/>
    <x v="0"/>
    <x v="1"/>
    <x v="1"/>
    <x v="0"/>
    <x v="1"/>
    <x v="1"/>
    <x v="1"/>
    <x v="2"/>
    <x v="1"/>
    <x v="1"/>
    <x v="1"/>
    <x v="0"/>
    <x v="0"/>
    <x v="0"/>
    <x v="1"/>
    <x v="1"/>
    <x v="1"/>
    <x v="1"/>
    <x v="1"/>
    <x v="2"/>
    <x v="0"/>
    <x v="1"/>
    <x v="1"/>
    <x v="0"/>
    <x v="0"/>
    <x v="0"/>
    <x v="2"/>
    <s v="Report immediately to internal investigation body"/>
    <x v="0"/>
    <x v="1"/>
    <x v="0"/>
    <x v="1"/>
    <x v="0"/>
    <x v="1"/>
    <x v="0"/>
    <x v="0"/>
    <x v="0"/>
    <x v="1"/>
    <x v="0"/>
    <x v="0"/>
    <x v="0"/>
    <x v="0"/>
    <x v="1"/>
    <x v="0"/>
    <x v="3"/>
    <x v="0"/>
    <x v="0"/>
    <x v="1"/>
    <x v="0"/>
    <x v="1"/>
  </r>
  <r>
    <n v="11870"/>
    <s v="3a1ea118a262b01f01cabd14ab226500c2f5ce2daf2b7e9e13b1c6f4e54ed4ec"/>
    <x v="0"/>
    <x v="0"/>
    <x v="1"/>
    <x v="1"/>
    <x v="1"/>
    <x v="2"/>
    <x v="1"/>
    <x v="2"/>
    <x v="0"/>
    <x v="1"/>
    <x v="1"/>
    <x v="1"/>
    <x v="0"/>
    <x v="0"/>
    <x v="1"/>
    <x v="1"/>
    <x v="0"/>
    <x v="1"/>
    <x v="3"/>
    <x v="1"/>
    <x v="1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0"/>
    <x v="1"/>
    <x v="3"/>
    <x v="1"/>
    <x v="0"/>
    <x v="1"/>
    <x v="0"/>
    <x v="1"/>
    <x v="1"/>
  </r>
  <r>
    <n v="11871"/>
    <s v="ccc2da94ff791168d84ae284338fc4d03591986d6adb0bceea3d9016e42e2b23"/>
    <x v="0"/>
    <x v="0"/>
    <x v="0"/>
    <x v="0"/>
    <x v="1"/>
    <x v="0"/>
    <x v="0"/>
    <x v="2"/>
    <x v="2"/>
    <x v="0"/>
    <x v="0"/>
    <x v="0"/>
    <x v="1"/>
    <x v="0"/>
    <x v="0"/>
    <x v="0"/>
    <x v="2"/>
    <x v="0"/>
    <x v="3"/>
    <x v="3"/>
    <x v="2"/>
    <x v="0"/>
    <x v="0"/>
    <x v="0"/>
    <x v="0"/>
    <x v="2"/>
    <x v="2"/>
    <s v="Report immediately to direct supervisor"/>
    <x v="0"/>
    <x v="1"/>
    <x v="1"/>
    <x v="0"/>
    <x v="0"/>
    <x v="0"/>
    <x v="0"/>
    <x v="0"/>
    <x v="1"/>
    <x v="0"/>
    <x v="0"/>
    <x v="1"/>
    <x v="0"/>
    <x v="0"/>
    <x v="3"/>
    <x v="3"/>
    <x v="0"/>
    <x v="0"/>
    <x v="1"/>
    <x v="0"/>
    <x v="0"/>
    <x v="0"/>
  </r>
  <r>
    <n v="11872"/>
    <s v="f4f47c0716869bd365a15e764900dc08191337655523b1f374856cb049345317"/>
    <x v="0"/>
    <x v="1"/>
    <x v="0"/>
    <x v="0"/>
    <x v="1"/>
    <x v="2"/>
    <x v="2"/>
    <x v="1"/>
    <x v="0"/>
    <x v="1"/>
    <x v="1"/>
    <x v="1"/>
    <x v="0"/>
    <x v="1"/>
    <x v="1"/>
    <x v="1"/>
    <x v="0"/>
    <x v="1"/>
    <x v="3"/>
    <x v="2"/>
    <x v="0"/>
    <x v="0"/>
    <x v="1"/>
    <x v="1"/>
    <x v="1"/>
    <x v="0"/>
    <x v="0"/>
    <s v="Talk to the colleague about his/her behavior, Report immediately to direct supervisor, Report immediately to internal investigation body"/>
    <x v="0"/>
    <x v="0"/>
    <x v="1"/>
    <x v="1"/>
    <x v="0"/>
    <x v="0"/>
    <x v="0"/>
    <x v="0"/>
    <x v="0"/>
    <x v="0"/>
    <x v="1"/>
    <x v="2"/>
    <x v="0"/>
    <x v="3"/>
    <x v="0"/>
    <x v="1"/>
    <x v="1"/>
    <x v="1"/>
    <x v="1"/>
    <x v="1"/>
    <x v="0"/>
    <x v="1"/>
  </r>
  <r>
    <n v="11874"/>
    <s v="f4f47c0716869bd365a15e764900dc08191337655523b1f374856cb049345317"/>
    <x v="0"/>
    <x v="1"/>
    <x v="2"/>
    <x v="0"/>
    <x v="2"/>
    <x v="1"/>
    <x v="1"/>
    <x v="1"/>
    <x v="1"/>
    <x v="2"/>
    <x v="2"/>
    <x v="1"/>
    <x v="0"/>
    <x v="1"/>
    <x v="2"/>
    <x v="2"/>
    <x v="1"/>
    <x v="2"/>
    <x v="0"/>
    <x v="2"/>
    <x v="2"/>
    <x v="0"/>
    <x v="0"/>
    <x v="0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2"/>
    <x v="0"/>
    <x v="0"/>
    <x v="0"/>
    <x v="0"/>
    <x v="0"/>
    <x v="0"/>
    <x v="0"/>
    <x v="0"/>
    <x v="1"/>
    <x v="1"/>
  </r>
  <r>
    <n v="11875"/>
    <s v="f4f47c0716869bd365a15e764900dc08191337655523b1f374856cb049345317"/>
    <x v="0"/>
    <x v="1"/>
    <x v="0"/>
    <x v="1"/>
    <x v="1"/>
    <x v="1"/>
    <x v="0"/>
    <x v="0"/>
    <x v="2"/>
    <x v="1"/>
    <x v="1"/>
    <x v="0"/>
    <x v="1"/>
    <x v="2"/>
    <x v="0"/>
    <x v="1"/>
    <x v="2"/>
    <x v="1"/>
    <x v="3"/>
    <x v="0"/>
    <x v="2"/>
    <x v="3"/>
    <x v="0"/>
    <x v="0"/>
    <x v="0"/>
    <x v="0"/>
    <x v="0"/>
    <s v="Report immediately to direct supervisor"/>
    <x v="0"/>
    <x v="1"/>
    <x v="1"/>
    <x v="0"/>
    <x v="0"/>
    <x v="0"/>
    <x v="0"/>
    <x v="0"/>
    <x v="3"/>
    <x v="1"/>
    <x v="0"/>
    <x v="1"/>
    <x v="0"/>
    <x v="0"/>
    <x v="1"/>
    <x v="0"/>
    <x v="0"/>
    <x v="3"/>
    <x v="0"/>
    <x v="0"/>
    <x v="0"/>
    <x v="1"/>
  </r>
  <r>
    <n v="11876"/>
    <s v="f4f47c0716869bd365a15e764900dc08191337655523b1f374856cb049345317"/>
    <x v="0"/>
    <x v="0"/>
    <x v="2"/>
    <x v="1"/>
    <x v="2"/>
    <x v="1"/>
    <x v="2"/>
    <x v="1"/>
    <x v="1"/>
    <x v="2"/>
    <x v="2"/>
    <x v="2"/>
    <x v="2"/>
    <x v="0"/>
    <x v="2"/>
    <x v="2"/>
    <x v="1"/>
    <x v="1"/>
    <x v="0"/>
    <x v="1"/>
    <x v="0"/>
    <x v="1"/>
    <x v="2"/>
    <x v="2"/>
    <x v="2"/>
    <x v="2"/>
    <x v="1"/>
    <s v="Report immediately to direct supervisor"/>
    <x v="0"/>
    <x v="1"/>
    <x v="1"/>
    <x v="0"/>
    <x v="0"/>
    <x v="0"/>
    <x v="0"/>
    <x v="0"/>
    <x v="1"/>
    <x v="2"/>
    <x v="1"/>
    <x v="2"/>
    <x v="0"/>
    <x v="3"/>
    <x v="0"/>
    <x v="2"/>
    <x v="2"/>
    <x v="1"/>
    <x v="2"/>
    <x v="1"/>
    <x v="0"/>
    <x v="1"/>
  </r>
  <r>
    <n v="11877"/>
    <s v="f4f47c0716869bd365a15e764900dc08191337655523b1f374856cb049345317"/>
    <x v="0"/>
    <x v="1"/>
    <x v="1"/>
    <x v="0"/>
    <x v="2"/>
    <x v="1"/>
    <x v="1"/>
    <x v="1"/>
    <x v="1"/>
    <x v="2"/>
    <x v="2"/>
    <x v="1"/>
    <x v="2"/>
    <x v="0"/>
    <x v="2"/>
    <x v="1"/>
    <x v="1"/>
    <x v="2"/>
    <x v="1"/>
    <x v="1"/>
    <x v="0"/>
    <x v="2"/>
    <x v="2"/>
    <x v="2"/>
    <x v="2"/>
    <x v="2"/>
    <x v="1"/>
    <s v="Report immediately to direct supervisor"/>
    <x v="0"/>
    <x v="1"/>
    <x v="1"/>
    <x v="0"/>
    <x v="0"/>
    <x v="0"/>
    <x v="0"/>
    <x v="0"/>
    <x v="0"/>
    <x v="2"/>
    <x v="1"/>
    <x v="1"/>
    <x v="0"/>
    <x v="2"/>
    <x v="0"/>
    <x v="1"/>
    <x v="2"/>
    <x v="0"/>
    <x v="2"/>
    <x v="1"/>
    <x v="0"/>
    <x v="0"/>
  </r>
  <r>
    <n v="11878"/>
    <s v="f4f47c0716869bd365a15e764900dc08191337655523b1f374856cb049345317"/>
    <x v="0"/>
    <x v="1"/>
    <x v="0"/>
    <x v="0"/>
    <x v="2"/>
    <x v="1"/>
    <x v="2"/>
    <x v="1"/>
    <x v="1"/>
    <x v="2"/>
    <x v="2"/>
    <x v="2"/>
    <x v="2"/>
    <x v="0"/>
    <x v="2"/>
    <x v="2"/>
    <x v="1"/>
    <x v="1"/>
    <x v="1"/>
    <x v="2"/>
    <x v="1"/>
    <x v="3"/>
    <x v="1"/>
    <x v="2"/>
    <x v="2"/>
    <x v="1"/>
    <x v="1"/>
    <s v="Report immediately to internal investigation body"/>
    <x v="0"/>
    <x v="1"/>
    <x v="0"/>
    <x v="1"/>
    <x v="0"/>
    <x v="0"/>
    <x v="0"/>
    <x v="0"/>
    <x v="0"/>
    <x v="2"/>
    <x v="2"/>
    <x v="2"/>
    <x v="0"/>
    <x v="3"/>
    <x v="2"/>
    <x v="2"/>
    <x v="2"/>
    <x v="1"/>
    <x v="2"/>
    <x v="0"/>
    <x v="1"/>
    <x v="1"/>
  </r>
  <r>
    <n v="11879"/>
    <s v="f4f47c0716869bd365a15e764900dc08191337655523b1f374856cb049345317"/>
    <x v="0"/>
    <x v="1"/>
    <x v="0"/>
    <x v="0"/>
    <x v="2"/>
    <x v="2"/>
    <x v="1"/>
    <x v="1"/>
    <x v="0"/>
    <x v="1"/>
    <x v="0"/>
    <x v="1"/>
    <x v="1"/>
    <x v="0"/>
    <x v="0"/>
    <x v="0"/>
    <x v="2"/>
    <x v="0"/>
    <x v="0"/>
    <x v="2"/>
    <x v="2"/>
    <x v="3"/>
    <x v="1"/>
    <x v="1"/>
    <x v="1"/>
    <x v="0"/>
    <x v="0"/>
    <s v="Report immediately to direct supervisor"/>
    <x v="0"/>
    <x v="1"/>
    <x v="1"/>
    <x v="0"/>
    <x v="0"/>
    <x v="1"/>
    <x v="0"/>
    <x v="0"/>
    <x v="3"/>
    <x v="0"/>
    <x v="1"/>
    <x v="1"/>
    <x v="0"/>
    <x v="2"/>
    <x v="0"/>
    <x v="2"/>
    <x v="1"/>
    <x v="2"/>
    <x v="0"/>
    <x v="0"/>
    <x v="0"/>
    <x v="0"/>
  </r>
  <r>
    <n v="11882"/>
    <s v="f4f47c0716869bd365a15e764900dc08191337655523b1f374856cb049345317"/>
    <x v="0"/>
    <x v="0"/>
    <x v="0"/>
    <x v="0"/>
    <x v="0"/>
    <x v="1"/>
    <x v="1"/>
    <x v="1"/>
    <x v="1"/>
    <x v="2"/>
    <x v="2"/>
    <x v="1"/>
    <x v="1"/>
    <x v="0"/>
    <x v="2"/>
    <x v="2"/>
    <x v="1"/>
    <x v="0"/>
    <x v="1"/>
    <x v="2"/>
    <x v="1"/>
    <x v="3"/>
    <x v="2"/>
    <x v="1"/>
    <x v="2"/>
    <x v="2"/>
    <x v="2"/>
    <s v="Report immediately to direct supervisor"/>
    <x v="0"/>
    <x v="1"/>
    <x v="1"/>
    <x v="0"/>
    <x v="0"/>
    <x v="0"/>
    <x v="0"/>
    <x v="0"/>
    <x v="1"/>
    <x v="0"/>
    <x v="0"/>
    <x v="1"/>
    <x v="0"/>
    <x v="2"/>
    <x v="2"/>
    <x v="0"/>
    <x v="1"/>
    <x v="1"/>
    <x v="0"/>
    <x v="1"/>
    <x v="0"/>
    <x v="0"/>
  </r>
  <r>
    <n v="11883"/>
    <s v="f4f47c0716869bd365a15e764900dc08191337655523b1f374856cb049345317"/>
    <x v="0"/>
    <x v="0"/>
    <x v="1"/>
    <x v="0"/>
    <x v="2"/>
    <x v="1"/>
    <x v="1"/>
    <x v="1"/>
    <x v="0"/>
    <x v="2"/>
    <x v="2"/>
    <x v="1"/>
    <x v="1"/>
    <x v="0"/>
    <x v="1"/>
    <x v="1"/>
    <x v="0"/>
    <x v="1"/>
    <x v="0"/>
    <x v="2"/>
    <x v="1"/>
    <x v="0"/>
    <x v="1"/>
    <x v="1"/>
    <x v="1"/>
    <x v="1"/>
    <x v="1"/>
    <s v="Report immediately to direct supervisor"/>
    <x v="0"/>
    <x v="1"/>
    <x v="1"/>
    <x v="0"/>
    <x v="0"/>
    <x v="0"/>
    <x v="0"/>
    <x v="0"/>
    <x v="1"/>
    <x v="0"/>
    <x v="1"/>
    <x v="1"/>
    <x v="0"/>
    <x v="1"/>
    <x v="0"/>
    <x v="1"/>
    <x v="1"/>
    <x v="1"/>
    <x v="1"/>
    <x v="1"/>
    <x v="0"/>
    <x v="1"/>
  </r>
  <r>
    <n v="11884"/>
    <s v="f4f47c0716869bd365a15e764900dc08191337655523b1f374856cb049345317"/>
    <x v="0"/>
    <x v="0"/>
    <x v="2"/>
    <x v="1"/>
    <x v="2"/>
    <x v="1"/>
    <x v="2"/>
    <x v="1"/>
    <x v="0"/>
    <x v="2"/>
    <x v="1"/>
    <x v="1"/>
    <x v="1"/>
    <x v="1"/>
    <x v="2"/>
    <x v="2"/>
    <x v="1"/>
    <x v="0"/>
    <x v="1"/>
    <x v="1"/>
    <x v="1"/>
    <x v="3"/>
    <x v="2"/>
    <x v="1"/>
    <x v="2"/>
    <x v="1"/>
    <x v="1"/>
    <s v="Report immediately to internal investigation body"/>
    <x v="0"/>
    <x v="1"/>
    <x v="0"/>
    <x v="1"/>
    <x v="0"/>
    <x v="0"/>
    <x v="0"/>
    <x v="0"/>
    <x v="0"/>
    <x v="2"/>
    <x v="2"/>
    <x v="2"/>
    <x v="0"/>
    <x v="1"/>
    <x v="3"/>
    <x v="2"/>
    <x v="2"/>
    <x v="1"/>
    <x v="2"/>
    <x v="1"/>
    <x v="0"/>
    <x v="1"/>
  </r>
  <r>
    <n v="11885"/>
    <s v="f4f47c0716869bd365a15e764900dc08191337655523b1f374856cb049345317"/>
    <x v="0"/>
    <x v="0"/>
    <x v="0"/>
    <x v="0"/>
    <x v="2"/>
    <x v="1"/>
    <x v="2"/>
    <x v="1"/>
    <x v="1"/>
    <x v="2"/>
    <x v="1"/>
    <x v="2"/>
    <x v="1"/>
    <x v="1"/>
    <x v="1"/>
    <x v="1"/>
    <x v="0"/>
    <x v="1"/>
    <x v="1"/>
    <x v="1"/>
    <x v="1"/>
    <x v="1"/>
    <x v="1"/>
    <x v="2"/>
    <x v="2"/>
    <x v="1"/>
    <x v="1"/>
    <s v="Report immediately to direct supervisor"/>
    <x v="0"/>
    <x v="1"/>
    <x v="1"/>
    <x v="0"/>
    <x v="0"/>
    <x v="0"/>
    <x v="0"/>
    <x v="0"/>
    <x v="0"/>
    <x v="2"/>
    <x v="2"/>
    <x v="2"/>
    <x v="0"/>
    <x v="1"/>
    <x v="0"/>
    <x v="1"/>
    <x v="2"/>
    <x v="1"/>
    <x v="2"/>
    <x v="1"/>
    <x v="0"/>
    <x v="1"/>
  </r>
  <r>
    <n v="11886"/>
    <s v="f4f47c0716869bd365a15e764900dc08191337655523b1f374856cb049345317"/>
    <x v="0"/>
    <x v="1"/>
    <x v="1"/>
    <x v="0"/>
    <x v="1"/>
    <x v="1"/>
    <x v="2"/>
    <x v="1"/>
    <x v="0"/>
    <x v="2"/>
    <x v="2"/>
    <x v="2"/>
    <x v="0"/>
    <x v="1"/>
    <x v="1"/>
    <x v="1"/>
    <x v="1"/>
    <x v="0"/>
    <x v="1"/>
    <x v="3"/>
    <x v="0"/>
    <x v="3"/>
    <x v="1"/>
    <x v="1"/>
    <x v="2"/>
    <x v="2"/>
    <x v="1"/>
    <s v="Report immediately to direct supervisor"/>
    <x v="0"/>
    <x v="1"/>
    <x v="1"/>
    <x v="0"/>
    <x v="0"/>
    <x v="0"/>
    <x v="0"/>
    <x v="0"/>
    <x v="0"/>
    <x v="2"/>
    <x v="1"/>
    <x v="1"/>
    <x v="0"/>
    <x v="3"/>
    <x v="3"/>
    <x v="3"/>
    <x v="1"/>
    <x v="0"/>
    <x v="2"/>
    <x v="1"/>
    <x v="0"/>
    <x v="1"/>
  </r>
  <r>
    <n v="11887"/>
    <s v="f4f47c0716869bd365a15e764900dc08191337655523b1f374856cb049345317"/>
    <x v="0"/>
    <x v="1"/>
    <x v="1"/>
    <x v="0"/>
    <x v="1"/>
    <x v="2"/>
    <x v="1"/>
    <x v="1"/>
    <x v="2"/>
    <x v="1"/>
    <x v="0"/>
    <x v="1"/>
    <x v="1"/>
    <x v="1"/>
    <x v="1"/>
    <x v="0"/>
    <x v="0"/>
    <x v="1"/>
    <x v="0"/>
    <x v="1"/>
    <x v="1"/>
    <x v="3"/>
    <x v="0"/>
    <x v="1"/>
    <x v="3"/>
    <x v="2"/>
    <x v="2"/>
    <s v="Talk to the colleague about his/her behavior"/>
    <x v="0"/>
    <x v="0"/>
    <x v="0"/>
    <x v="0"/>
    <x v="0"/>
    <x v="1"/>
    <x v="0"/>
    <x v="0"/>
    <x v="4"/>
    <x v="1"/>
    <x v="1"/>
    <x v="2"/>
    <x v="0"/>
    <x v="0"/>
    <x v="2"/>
    <x v="3"/>
    <x v="1"/>
    <x v="0"/>
    <x v="1"/>
    <x v="1"/>
    <x v="0"/>
    <x v="1"/>
  </r>
  <r>
    <n v="11888"/>
    <s v="f4f47c0716869bd365a15e764900dc08191337655523b1f374856cb049345317"/>
    <x v="0"/>
    <x v="0"/>
    <x v="2"/>
    <x v="0"/>
    <x v="2"/>
    <x v="2"/>
    <x v="1"/>
    <x v="1"/>
    <x v="1"/>
    <x v="2"/>
    <x v="1"/>
    <x v="1"/>
    <x v="0"/>
    <x v="0"/>
    <x v="1"/>
    <x v="1"/>
    <x v="1"/>
    <x v="2"/>
    <x v="1"/>
    <x v="1"/>
    <x v="0"/>
    <x v="1"/>
    <x v="1"/>
    <x v="1"/>
    <x v="2"/>
    <x v="1"/>
    <x v="1"/>
    <s v="Report immediately to direct supervisor"/>
    <x v="0"/>
    <x v="1"/>
    <x v="1"/>
    <x v="0"/>
    <x v="0"/>
    <x v="1"/>
    <x v="0"/>
    <x v="0"/>
    <x v="0"/>
    <x v="2"/>
    <x v="0"/>
    <x v="1"/>
    <x v="0"/>
    <x v="1"/>
    <x v="1"/>
    <x v="1"/>
    <x v="1"/>
    <x v="0"/>
    <x v="2"/>
    <x v="1"/>
    <x v="0"/>
    <x v="1"/>
  </r>
  <r>
    <n v="11889"/>
    <s v="f4f47c0716869bd365a15e764900dc08191337655523b1f374856cb049345317"/>
    <x v="0"/>
    <x v="1"/>
    <x v="2"/>
    <x v="0"/>
    <x v="1"/>
    <x v="2"/>
    <x v="1"/>
    <x v="2"/>
    <x v="2"/>
    <x v="1"/>
    <x v="1"/>
    <x v="1"/>
    <x v="1"/>
    <x v="1"/>
    <x v="0"/>
    <x v="0"/>
    <x v="0"/>
    <x v="1"/>
    <x v="0"/>
    <x v="2"/>
    <x v="1"/>
    <x v="3"/>
    <x v="0"/>
    <x v="0"/>
    <x v="0"/>
    <x v="2"/>
    <x v="0"/>
    <s v="Talk to the colleague about his/her behavior, Report immediately to internal investigation body"/>
    <x v="0"/>
    <x v="0"/>
    <x v="0"/>
    <x v="1"/>
    <x v="0"/>
    <x v="1"/>
    <x v="0"/>
    <x v="0"/>
    <x v="3"/>
    <x v="1"/>
    <x v="0"/>
    <x v="0"/>
    <x v="0"/>
    <x v="0"/>
    <x v="0"/>
    <x v="1"/>
    <x v="1"/>
    <x v="0"/>
    <x v="1"/>
    <x v="0"/>
    <x v="1"/>
    <x v="1"/>
  </r>
  <r>
    <n v="11890"/>
    <s v="f4f47c0716869bd365a15e764900dc08191337655523b1f374856cb049345317"/>
    <x v="0"/>
    <x v="0"/>
    <x v="1"/>
    <x v="0"/>
    <x v="2"/>
    <x v="2"/>
    <x v="1"/>
    <x v="2"/>
    <x v="0"/>
    <x v="1"/>
    <x v="1"/>
    <x v="1"/>
    <x v="0"/>
    <x v="0"/>
    <x v="1"/>
    <x v="1"/>
    <x v="0"/>
    <x v="0"/>
    <x v="2"/>
    <x v="1"/>
    <x v="0"/>
    <x v="2"/>
    <x v="2"/>
    <x v="2"/>
    <x v="1"/>
    <x v="2"/>
    <x v="2"/>
    <s v="Report immediately to direct supervisor"/>
    <x v="0"/>
    <x v="1"/>
    <x v="1"/>
    <x v="0"/>
    <x v="0"/>
    <x v="0"/>
    <x v="0"/>
    <x v="0"/>
    <x v="1"/>
    <x v="0"/>
    <x v="1"/>
    <x v="2"/>
    <x v="0"/>
    <x v="2"/>
    <x v="0"/>
    <x v="3"/>
    <x v="1"/>
    <x v="1"/>
    <x v="1"/>
    <x v="1"/>
    <x v="0"/>
    <x v="1"/>
  </r>
  <r>
    <n v="11891"/>
    <s v="f4f47c0716869bd365a15e764900dc08191337655523b1f374856cb049345317"/>
    <x v="0"/>
    <x v="0"/>
    <x v="2"/>
    <x v="0"/>
    <x v="3"/>
    <x v="3"/>
    <x v="3"/>
    <x v="1"/>
    <x v="2"/>
    <x v="3"/>
    <x v="3"/>
    <x v="0"/>
    <x v="1"/>
    <x v="1"/>
    <x v="0"/>
    <x v="3"/>
    <x v="0"/>
    <x v="0"/>
    <x v="1"/>
    <x v="0"/>
    <x v="1"/>
    <x v="3"/>
    <x v="0"/>
    <x v="0"/>
    <x v="0"/>
    <x v="0"/>
    <x v="0"/>
    <s v="Do nothing"/>
    <x v="1"/>
    <x v="1"/>
    <x v="0"/>
    <x v="0"/>
    <x v="0"/>
    <x v="1"/>
    <x v="1"/>
    <x v="1"/>
    <x v="2"/>
    <x v="3"/>
    <x v="3"/>
    <x v="3"/>
    <x v="2"/>
    <x v="1"/>
    <x v="1"/>
    <x v="0"/>
    <x v="3"/>
    <x v="3"/>
    <x v="3"/>
    <x v="0"/>
    <x v="0"/>
    <x v="1"/>
  </r>
  <r>
    <n v="11892"/>
    <s v="f4f47c0716869bd365a15e764900dc08191337655523b1f374856cb049345317"/>
    <x v="0"/>
    <x v="1"/>
    <x v="1"/>
    <x v="0"/>
    <x v="0"/>
    <x v="2"/>
    <x v="0"/>
    <x v="2"/>
    <x v="1"/>
    <x v="2"/>
    <x v="2"/>
    <x v="1"/>
    <x v="0"/>
    <x v="0"/>
    <x v="1"/>
    <x v="1"/>
    <x v="0"/>
    <x v="2"/>
    <x v="1"/>
    <x v="1"/>
    <x v="0"/>
    <x v="3"/>
    <x v="2"/>
    <x v="2"/>
    <x v="1"/>
    <x v="0"/>
    <x v="0"/>
    <s v="Report immediately to internal investigation body"/>
    <x v="0"/>
    <x v="1"/>
    <x v="0"/>
    <x v="1"/>
    <x v="0"/>
    <x v="0"/>
    <x v="0"/>
    <x v="0"/>
    <x v="0"/>
    <x v="0"/>
    <x v="0"/>
    <x v="2"/>
    <x v="0"/>
    <x v="1"/>
    <x v="0"/>
    <x v="3"/>
    <x v="2"/>
    <x v="1"/>
    <x v="0"/>
    <x v="1"/>
    <x v="0"/>
    <x v="1"/>
  </r>
  <r>
    <n v="11893"/>
    <s v="f4f47c0716869bd365a15e764900dc08191337655523b1f374856cb049345317"/>
    <x v="0"/>
    <x v="1"/>
    <x v="1"/>
    <x v="0"/>
    <x v="1"/>
    <x v="1"/>
    <x v="1"/>
    <x v="1"/>
    <x v="0"/>
    <x v="1"/>
    <x v="2"/>
    <x v="1"/>
    <x v="0"/>
    <x v="0"/>
    <x v="2"/>
    <x v="1"/>
    <x v="1"/>
    <x v="1"/>
    <x v="1"/>
    <x v="2"/>
    <x v="1"/>
    <x v="3"/>
    <x v="2"/>
    <x v="1"/>
    <x v="0"/>
    <x v="2"/>
    <x v="0"/>
    <s v="Talk to the colleague about his/her behavior"/>
    <x v="0"/>
    <x v="0"/>
    <x v="0"/>
    <x v="0"/>
    <x v="0"/>
    <x v="0"/>
    <x v="0"/>
    <x v="0"/>
    <x v="1"/>
    <x v="1"/>
    <x v="1"/>
    <x v="1"/>
    <x v="0"/>
    <x v="0"/>
    <x v="2"/>
    <x v="3"/>
    <x v="0"/>
    <x v="0"/>
    <x v="0"/>
    <x v="1"/>
    <x v="0"/>
    <x v="1"/>
  </r>
  <r>
    <n v="11895"/>
    <s v="f4f47c0716869bd365a15e764900dc08191337655523b1f374856cb049345317"/>
    <x v="0"/>
    <x v="1"/>
    <x v="0"/>
    <x v="0"/>
    <x v="0"/>
    <x v="1"/>
    <x v="2"/>
    <x v="1"/>
    <x v="0"/>
    <x v="1"/>
    <x v="2"/>
    <x v="1"/>
    <x v="0"/>
    <x v="0"/>
    <x v="2"/>
    <x v="1"/>
    <x v="0"/>
    <x v="2"/>
    <x v="1"/>
    <x v="1"/>
    <x v="1"/>
    <x v="1"/>
    <x v="0"/>
    <x v="1"/>
    <x v="2"/>
    <x v="2"/>
    <x v="2"/>
    <s v="Talk to the colleague about his/her behavior, Report immediately to internal investigation body"/>
    <x v="0"/>
    <x v="0"/>
    <x v="0"/>
    <x v="1"/>
    <x v="0"/>
    <x v="0"/>
    <x v="0"/>
    <x v="0"/>
    <x v="1"/>
    <x v="0"/>
    <x v="1"/>
    <x v="1"/>
    <x v="0"/>
    <x v="0"/>
    <x v="0"/>
    <x v="3"/>
    <x v="2"/>
    <x v="1"/>
    <x v="1"/>
    <x v="0"/>
    <x v="2"/>
    <x v="1"/>
  </r>
  <r>
    <n v="11896"/>
    <s v="f4f47c0716869bd365a15e764900dc08191337655523b1f374856cb049345317"/>
    <x v="0"/>
    <x v="1"/>
    <x v="1"/>
    <x v="0"/>
    <x v="0"/>
    <x v="2"/>
    <x v="1"/>
    <x v="2"/>
    <x v="2"/>
    <x v="1"/>
    <x v="1"/>
    <x v="0"/>
    <x v="0"/>
    <x v="0"/>
    <x v="1"/>
    <x v="1"/>
    <x v="0"/>
    <x v="0"/>
    <x v="1"/>
    <x v="2"/>
    <x v="1"/>
    <x v="3"/>
    <x v="1"/>
    <x v="1"/>
    <x v="0"/>
    <x v="2"/>
    <x v="0"/>
    <s v="Report immediately to direct supervisor"/>
    <x v="0"/>
    <x v="1"/>
    <x v="1"/>
    <x v="0"/>
    <x v="0"/>
    <x v="0"/>
    <x v="0"/>
    <x v="0"/>
    <x v="1"/>
    <x v="0"/>
    <x v="1"/>
    <x v="1"/>
    <x v="0"/>
    <x v="2"/>
    <x v="0"/>
    <x v="3"/>
    <x v="0"/>
    <x v="0"/>
    <x v="0"/>
    <x v="0"/>
    <x v="0"/>
    <x v="1"/>
  </r>
  <r>
    <n v="11898"/>
    <s v="f4f47c0716869bd365a15e764900dc08191337655523b1f374856cb049345317"/>
    <x v="0"/>
    <x v="0"/>
    <x v="1"/>
    <x v="0"/>
    <x v="1"/>
    <x v="1"/>
    <x v="1"/>
    <x v="1"/>
    <x v="2"/>
    <x v="1"/>
    <x v="1"/>
    <x v="1"/>
    <x v="3"/>
    <x v="0"/>
    <x v="1"/>
    <x v="1"/>
    <x v="1"/>
    <x v="0"/>
    <x v="0"/>
    <x v="1"/>
    <x v="1"/>
    <x v="3"/>
    <x v="1"/>
    <x v="1"/>
    <x v="0"/>
    <x v="2"/>
    <x v="2"/>
    <s v="Talk to the colleague about his/her behavior"/>
    <x v="0"/>
    <x v="0"/>
    <x v="0"/>
    <x v="0"/>
    <x v="0"/>
    <x v="1"/>
    <x v="0"/>
    <x v="0"/>
    <x v="3"/>
    <x v="0"/>
    <x v="0"/>
    <x v="1"/>
    <x v="0"/>
    <x v="0"/>
    <x v="0"/>
    <x v="1"/>
    <x v="1"/>
    <x v="3"/>
    <x v="0"/>
    <x v="0"/>
    <x v="0"/>
    <x v="1"/>
  </r>
  <r>
    <n v="11899"/>
    <s v="f4f47c0716869bd365a15e764900dc08191337655523b1f374856cb049345317"/>
    <x v="0"/>
    <x v="1"/>
    <x v="0"/>
    <x v="0"/>
    <x v="1"/>
    <x v="1"/>
    <x v="2"/>
    <x v="1"/>
    <x v="1"/>
    <x v="2"/>
    <x v="1"/>
    <x v="1"/>
    <x v="0"/>
    <x v="0"/>
    <x v="2"/>
    <x v="1"/>
    <x v="0"/>
    <x v="1"/>
    <x v="1"/>
    <x v="1"/>
    <x v="1"/>
    <x v="3"/>
    <x v="0"/>
    <x v="1"/>
    <x v="1"/>
    <x v="2"/>
    <x v="2"/>
    <s v="Report immediately to direct supervisor"/>
    <x v="0"/>
    <x v="1"/>
    <x v="1"/>
    <x v="0"/>
    <x v="0"/>
    <x v="0"/>
    <x v="0"/>
    <x v="0"/>
    <x v="1"/>
    <x v="0"/>
    <x v="2"/>
    <x v="2"/>
    <x v="0"/>
    <x v="1"/>
    <x v="3"/>
    <x v="1"/>
    <x v="1"/>
    <x v="1"/>
    <x v="1"/>
    <x v="1"/>
    <x v="0"/>
    <x v="1"/>
  </r>
  <r>
    <n v="11900"/>
    <s v="f4f47c0716869bd365a15e764900dc08191337655523b1f374856cb049345317"/>
    <x v="0"/>
    <x v="0"/>
    <x v="1"/>
    <x v="0"/>
    <x v="2"/>
    <x v="1"/>
    <x v="2"/>
    <x v="1"/>
    <x v="1"/>
    <x v="2"/>
    <x v="2"/>
    <x v="1"/>
    <x v="0"/>
    <x v="0"/>
    <x v="1"/>
    <x v="1"/>
    <x v="1"/>
    <x v="0"/>
    <x v="1"/>
    <x v="1"/>
    <x v="0"/>
    <x v="3"/>
    <x v="1"/>
    <x v="1"/>
    <x v="1"/>
    <x v="2"/>
    <x v="2"/>
    <s v="Talk to the colleague about his/her behavior, Report immediately to direct supervisor"/>
    <x v="0"/>
    <x v="0"/>
    <x v="1"/>
    <x v="0"/>
    <x v="0"/>
    <x v="0"/>
    <x v="0"/>
    <x v="0"/>
    <x v="0"/>
    <x v="2"/>
    <x v="4"/>
    <x v="1"/>
    <x v="0"/>
    <x v="1"/>
    <x v="3"/>
    <x v="1"/>
    <x v="1"/>
    <x v="1"/>
    <x v="1"/>
    <x v="1"/>
    <x v="0"/>
    <x v="1"/>
  </r>
  <r>
    <n v="11901"/>
    <s v="f4f47c0716869bd365a15e764900dc08191337655523b1f374856cb049345317"/>
    <x v="0"/>
    <x v="1"/>
    <x v="2"/>
    <x v="0"/>
    <x v="1"/>
    <x v="0"/>
    <x v="1"/>
    <x v="1"/>
    <x v="1"/>
    <x v="3"/>
    <x v="3"/>
    <x v="1"/>
    <x v="2"/>
    <x v="0"/>
    <x v="0"/>
    <x v="0"/>
    <x v="1"/>
    <x v="3"/>
    <x v="3"/>
    <x v="2"/>
    <x v="0"/>
    <x v="0"/>
    <x v="1"/>
    <x v="1"/>
    <x v="1"/>
    <x v="0"/>
    <x v="0"/>
    <s v="Report immediately to direct supervisor"/>
    <x v="0"/>
    <x v="1"/>
    <x v="1"/>
    <x v="0"/>
    <x v="0"/>
    <x v="0"/>
    <x v="0"/>
    <x v="0"/>
    <x v="0"/>
    <x v="4"/>
    <x v="0"/>
    <x v="1"/>
    <x v="0"/>
    <x v="2"/>
    <x v="0"/>
    <x v="0"/>
    <x v="0"/>
    <x v="1"/>
    <x v="0"/>
    <x v="1"/>
    <x v="0"/>
    <x v="1"/>
  </r>
  <r>
    <n v="11902"/>
    <s v="f4f47c0716869bd365a15e764900dc08191337655523b1f374856cb049345317"/>
    <x v="0"/>
    <x v="1"/>
    <x v="0"/>
    <x v="0"/>
    <x v="1"/>
    <x v="2"/>
    <x v="1"/>
    <x v="2"/>
    <x v="1"/>
    <x v="2"/>
    <x v="1"/>
    <x v="1"/>
    <x v="1"/>
    <x v="0"/>
    <x v="1"/>
    <x v="1"/>
    <x v="0"/>
    <x v="0"/>
    <x v="3"/>
    <x v="1"/>
    <x v="2"/>
    <x v="0"/>
    <x v="0"/>
    <x v="1"/>
    <x v="2"/>
    <x v="2"/>
    <x v="2"/>
    <s v="Report immediately to direct supervisor, Report immediately to external investigation body "/>
    <x v="0"/>
    <x v="1"/>
    <x v="1"/>
    <x v="0"/>
    <x v="1"/>
    <x v="0"/>
    <x v="0"/>
    <x v="0"/>
    <x v="1"/>
    <x v="0"/>
    <x v="1"/>
    <x v="1"/>
    <x v="0"/>
    <x v="1"/>
    <x v="1"/>
    <x v="1"/>
    <x v="1"/>
    <x v="1"/>
    <x v="1"/>
    <x v="2"/>
    <x v="2"/>
    <x v="1"/>
  </r>
  <r>
    <n v="11903"/>
    <s v="f4f47c0716869bd365a15e764900dc08191337655523b1f374856cb049345317"/>
    <x v="0"/>
    <x v="0"/>
    <x v="0"/>
    <x v="0"/>
    <x v="1"/>
    <x v="1"/>
    <x v="1"/>
    <x v="1"/>
    <x v="0"/>
    <x v="2"/>
    <x v="1"/>
    <x v="2"/>
    <x v="0"/>
    <x v="1"/>
    <x v="1"/>
    <x v="2"/>
    <x v="1"/>
    <x v="1"/>
    <x v="2"/>
    <x v="0"/>
    <x v="0"/>
    <x v="3"/>
    <x v="2"/>
    <x v="1"/>
    <x v="2"/>
    <x v="2"/>
    <x v="2"/>
    <s v="Report immediately to direct supervisor, Talk to the colleague about his/her behavior"/>
    <x v="0"/>
    <x v="0"/>
    <x v="1"/>
    <x v="0"/>
    <x v="0"/>
    <x v="0"/>
    <x v="0"/>
    <x v="0"/>
    <x v="1"/>
    <x v="2"/>
    <x v="1"/>
    <x v="1"/>
    <x v="0"/>
    <x v="0"/>
    <x v="1"/>
    <x v="1"/>
    <x v="1"/>
    <x v="1"/>
    <x v="1"/>
    <x v="0"/>
    <x v="1"/>
    <x v="0"/>
  </r>
  <r>
    <n v="11904"/>
    <s v="f4f47c0716869bd365a15e764900dc08191337655523b1f374856cb049345317"/>
    <x v="0"/>
    <x v="1"/>
    <x v="1"/>
    <x v="0"/>
    <x v="1"/>
    <x v="2"/>
    <x v="0"/>
    <x v="2"/>
    <x v="2"/>
    <x v="1"/>
    <x v="1"/>
    <x v="0"/>
    <x v="1"/>
    <x v="1"/>
    <x v="1"/>
    <x v="0"/>
    <x v="0"/>
    <x v="0"/>
    <x v="0"/>
    <x v="2"/>
    <x v="1"/>
    <x v="3"/>
    <x v="0"/>
    <x v="0"/>
    <x v="0"/>
    <x v="0"/>
    <x v="3"/>
    <s v="Talk to the colleague about his/her behavior"/>
    <x v="0"/>
    <x v="0"/>
    <x v="0"/>
    <x v="0"/>
    <x v="0"/>
    <x v="0"/>
    <x v="0"/>
    <x v="0"/>
    <x v="3"/>
    <x v="4"/>
    <x v="4"/>
    <x v="1"/>
    <x v="0"/>
    <x v="0"/>
    <x v="1"/>
    <x v="3"/>
    <x v="0"/>
    <x v="0"/>
    <x v="0"/>
    <x v="0"/>
    <x v="1"/>
    <x v="1"/>
  </r>
  <r>
    <n v="11905"/>
    <s v="f4f47c0716869bd365a15e764900dc08191337655523b1f374856cb049345317"/>
    <x v="0"/>
    <x v="1"/>
    <x v="0"/>
    <x v="0"/>
    <x v="2"/>
    <x v="1"/>
    <x v="2"/>
    <x v="1"/>
    <x v="1"/>
    <x v="2"/>
    <x v="2"/>
    <x v="1"/>
    <x v="0"/>
    <x v="1"/>
    <x v="2"/>
    <x v="1"/>
    <x v="2"/>
    <x v="1"/>
    <x v="1"/>
    <x v="1"/>
    <x v="2"/>
    <x v="0"/>
    <x v="2"/>
    <x v="1"/>
    <x v="2"/>
    <x v="1"/>
    <x v="1"/>
    <s v="Report immediately to direct supervisor"/>
    <x v="0"/>
    <x v="1"/>
    <x v="1"/>
    <x v="0"/>
    <x v="0"/>
    <x v="0"/>
    <x v="0"/>
    <x v="0"/>
    <x v="0"/>
    <x v="2"/>
    <x v="2"/>
    <x v="2"/>
    <x v="0"/>
    <x v="1"/>
    <x v="2"/>
    <x v="1"/>
    <x v="2"/>
    <x v="1"/>
    <x v="1"/>
    <x v="1"/>
    <x v="0"/>
    <x v="1"/>
  </r>
  <r>
    <n v="11906"/>
    <s v="f4f47c0716869bd365a15e764900dc08191337655523b1f374856cb049345317"/>
    <x v="0"/>
    <x v="1"/>
    <x v="1"/>
    <x v="0"/>
    <x v="2"/>
    <x v="2"/>
    <x v="1"/>
    <x v="1"/>
    <x v="0"/>
    <x v="1"/>
    <x v="1"/>
    <x v="1"/>
    <x v="2"/>
    <x v="0"/>
    <x v="1"/>
    <x v="1"/>
    <x v="1"/>
    <x v="3"/>
    <x v="1"/>
    <x v="1"/>
    <x v="0"/>
    <x v="2"/>
    <x v="1"/>
    <x v="0"/>
    <x v="1"/>
    <x v="3"/>
    <x v="0"/>
    <s v="Talk to the colleague about his/her behavior"/>
    <x v="0"/>
    <x v="0"/>
    <x v="0"/>
    <x v="0"/>
    <x v="0"/>
    <x v="0"/>
    <x v="0"/>
    <x v="0"/>
    <x v="1"/>
    <x v="1"/>
    <x v="0"/>
    <x v="1"/>
    <x v="0"/>
    <x v="2"/>
    <x v="2"/>
    <x v="0"/>
    <x v="3"/>
    <x v="0"/>
    <x v="0"/>
    <x v="0"/>
    <x v="0"/>
    <x v="1"/>
  </r>
  <r>
    <n v="11907"/>
    <s v="f4f47c0716869bd365a15e764900dc08191337655523b1f374856cb049345317"/>
    <x v="0"/>
    <x v="1"/>
    <x v="0"/>
    <x v="0"/>
    <x v="1"/>
    <x v="0"/>
    <x v="1"/>
    <x v="1"/>
    <x v="0"/>
    <x v="0"/>
    <x v="0"/>
    <x v="0"/>
    <x v="0"/>
    <x v="1"/>
    <x v="0"/>
    <x v="0"/>
    <x v="0"/>
    <x v="1"/>
    <x v="1"/>
    <x v="1"/>
    <x v="2"/>
    <x v="3"/>
    <x v="0"/>
    <x v="1"/>
    <x v="1"/>
    <x v="2"/>
    <x v="0"/>
    <s v="Report immediately to internal investigation body, Report immediately to direct supervisor"/>
    <x v="0"/>
    <x v="1"/>
    <x v="1"/>
    <x v="1"/>
    <x v="0"/>
    <x v="0"/>
    <x v="0"/>
    <x v="0"/>
    <x v="1"/>
    <x v="0"/>
    <x v="1"/>
    <x v="1"/>
    <x v="0"/>
    <x v="1"/>
    <x v="3"/>
    <x v="3"/>
    <x v="1"/>
    <x v="0"/>
    <x v="0"/>
    <x v="0"/>
    <x v="1"/>
    <x v="1"/>
  </r>
  <r>
    <n v="11908"/>
    <s v="f4f47c0716869bd365a15e764900dc08191337655523b1f374856cb049345317"/>
    <x v="0"/>
    <x v="1"/>
    <x v="2"/>
    <x v="0"/>
    <x v="1"/>
    <x v="1"/>
    <x v="1"/>
    <x v="0"/>
    <x v="1"/>
    <x v="2"/>
    <x v="2"/>
    <x v="1"/>
    <x v="1"/>
    <x v="1"/>
    <x v="2"/>
    <x v="2"/>
    <x v="0"/>
    <x v="1"/>
    <x v="0"/>
    <x v="1"/>
    <x v="0"/>
    <x v="0"/>
    <x v="1"/>
    <x v="1"/>
    <x v="2"/>
    <x v="2"/>
    <x v="2"/>
    <s v="Report immediately to direct supervisor"/>
    <x v="0"/>
    <x v="1"/>
    <x v="1"/>
    <x v="0"/>
    <x v="0"/>
    <x v="0"/>
    <x v="0"/>
    <x v="0"/>
    <x v="0"/>
    <x v="0"/>
    <x v="2"/>
    <x v="2"/>
    <x v="0"/>
    <x v="1"/>
    <x v="0"/>
    <x v="3"/>
    <x v="1"/>
    <x v="0"/>
    <x v="1"/>
    <x v="0"/>
    <x v="0"/>
    <x v="0"/>
  </r>
  <r>
    <n v="11909"/>
    <s v="f4f47c0716869bd365a15e764900dc08191337655523b1f374856cb049345317"/>
    <x v="0"/>
    <x v="1"/>
    <x v="0"/>
    <x v="0"/>
    <x v="1"/>
    <x v="2"/>
    <x v="1"/>
    <x v="2"/>
    <x v="0"/>
    <x v="1"/>
    <x v="1"/>
    <x v="1"/>
    <x v="0"/>
    <x v="0"/>
    <x v="1"/>
    <x v="1"/>
    <x v="0"/>
    <x v="1"/>
    <x v="3"/>
    <x v="3"/>
    <x v="1"/>
    <x v="0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3"/>
    <x v="1"/>
    <x v="1"/>
    <x v="0"/>
    <x v="1"/>
    <x v="0"/>
    <x v="1"/>
    <x v="1"/>
  </r>
  <r>
    <n v="11910"/>
    <s v="f4f47c0716869bd365a15e764900dc08191337655523b1f374856cb049345317"/>
    <x v="0"/>
    <x v="1"/>
    <x v="0"/>
    <x v="1"/>
    <x v="1"/>
    <x v="1"/>
    <x v="1"/>
    <x v="1"/>
    <x v="0"/>
    <x v="2"/>
    <x v="2"/>
    <x v="1"/>
    <x v="0"/>
    <x v="0"/>
    <x v="1"/>
    <x v="1"/>
    <x v="0"/>
    <x v="3"/>
    <x v="1"/>
    <x v="1"/>
    <x v="1"/>
    <x v="2"/>
    <x v="1"/>
    <x v="1"/>
    <x v="1"/>
    <x v="2"/>
    <x v="2"/>
    <s v="Report immediately to direct supervisor"/>
    <x v="0"/>
    <x v="1"/>
    <x v="1"/>
    <x v="0"/>
    <x v="0"/>
    <x v="0"/>
    <x v="0"/>
    <x v="0"/>
    <x v="0"/>
    <x v="1"/>
    <x v="1"/>
    <x v="2"/>
    <x v="0"/>
    <x v="0"/>
    <x v="3"/>
    <x v="3"/>
    <x v="2"/>
    <x v="1"/>
    <x v="1"/>
    <x v="1"/>
    <x v="0"/>
    <x v="0"/>
  </r>
  <r>
    <n v="11911"/>
    <s v="f4f47c0716869bd365a15e764900dc08191337655523b1f374856cb049345317"/>
    <x v="0"/>
    <x v="0"/>
    <x v="0"/>
    <x v="0"/>
    <x v="1"/>
    <x v="1"/>
    <x v="2"/>
    <x v="1"/>
    <x v="1"/>
    <x v="2"/>
    <x v="2"/>
    <x v="1"/>
    <x v="0"/>
    <x v="0"/>
    <x v="2"/>
    <x v="2"/>
    <x v="1"/>
    <x v="2"/>
    <x v="1"/>
    <x v="1"/>
    <x v="0"/>
    <x v="1"/>
    <x v="2"/>
    <x v="1"/>
    <x v="1"/>
    <x v="2"/>
    <x v="2"/>
    <s v="Report immediately to internal investigation body"/>
    <x v="0"/>
    <x v="1"/>
    <x v="0"/>
    <x v="1"/>
    <x v="0"/>
    <x v="0"/>
    <x v="0"/>
    <x v="0"/>
    <x v="0"/>
    <x v="0"/>
    <x v="2"/>
    <x v="2"/>
    <x v="0"/>
    <x v="0"/>
    <x v="0"/>
    <x v="3"/>
    <x v="1"/>
    <x v="1"/>
    <x v="1"/>
    <x v="1"/>
    <x v="0"/>
    <x v="0"/>
  </r>
  <r>
    <n v="11912"/>
    <s v="f4f47c0716869bd365a15e764900dc08191337655523b1f374856cb049345317"/>
    <x v="0"/>
    <x v="1"/>
    <x v="1"/>
    <x v="1"/>
    <x v="1"/>
    <x v="1"/>
    <x v="1"/>
    <x v="1"/>
    <x v="1"/>
    <x v="2"/>
    <x v="1"/>
    <x v="1"/>
    <x v="0"/>
    <x v="0"/>
    <x v="0"/>
    <x v="1"/>
    <x v="1"/>
    <x v="1"/>
    <x v="1"/>
    <x v="1"/>
    <x v="0"/>
    <x v="1"/>
    <x v="2"/>
    <x v="2"/>
    <x v="1"/>
    <x v="1"/>
    <x v="1"/>
    <s v="Report immediately to direct supervisor"/>
    <x v="0"/>
    <x v="1"/>
    <x v="1"/>
    <x v="0"/>
    <x v="0"/>
    <x v="0"/>
    <x v="0"/>
    <x v="0"/>
    <x v="0"/>
    <x v="2"/>
    <x v="1"/>
    <x v="2"/>
    <x v="0"/>
    <x v="3"/>
    <x v="0"/>
    <x v="2"/>
    <x v="2"/>
    <x v="0"/>
    <x v="1"/>
    <x v="1"/>
    <x v="0"/>
    <x v="1"/>
  </r>
  <r>
    <n v="11913"/>
    <s v="f4f47c0716869bd365a15e764900dc08191337655523b1f374856cb049345317"/>
    <x v="0"/>
    <x v="1"/>
    <x v="0"/>
    <x v="0"/>
    <x v="2"/>
    <x v="1"/>
    <x v="2"/>
    <x v="1"/>
    <x v="1"/>
    <x v="2"/>
    <x v="1"/>
    <x v="1"/>
    <x v="1"/>
    <x v="1"/>
    <x v="2"/>
    <x v="2"/>
    <x v="0"/>
    <x v="1"/>
    <x v="1"/>
    <x v="1"/>
    <x v="0"/>
    <x v="1"/>
    <x v="2"/>
    <x v="2"/>
    <x v="2"/>
    <x v="1"/>
    <x v="1"/>
    <s v="Report immediately to direct supervisor"/>
    <x v="0"/>
    <x v="1"/>
    <x v="1"/>
    <x v="0"/>
    <x v="0"/>
    <x v="0"/>
    <x v="0"/>
    <x v="0"/>
    <x v="0"/>
    <x v="2"/>
    <x v="1"/>
    <x v="2"/>
    <x v="0"/>
    <x v="1"/>
    <x v="1"/>
    <x v="2"/>
    <x v="1"/>
    <x v="1"/>
    <x v="1"/>
    <x v="1"/>
    <x v="1"/>
    <x v="1"/>
  </r>
  <r>
    <n v="11915"/>
    <s v="f4f47c0716869bd365a15e764900dc08191337655523b1f374856cb049345317"/>
    <x v="0"/>
    <x v="0"/>
    <x v="2"/>
    <x v="0"/>
    <x v="1"/>
    <x v="2"/>
    <x v="1"/>
    <x v="2"/>
    <x v="0"/>
    <x v="1"/>
    <x v="1"/>
    <x v="1"/>
    <x v="1"/>
    <x v="1"/>
    <x v="1"/>
    <x v="1"/>
    <x v="2"/>
    <x v="3"/>
    <x v="1"/>
    <x v="1"/>
    <x v="2"/>
    <x v="3"/>
    <x v="1"/>
    <x v="1"/>
    <x v="0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3"/>
    <x v="1"/>
    <x v="1"/>
    <x v="3"/>
    <x v="1"/>
    <x v="0"/>
    <x v="1"/>
    <x v="1"/>
  </r>
  <r>
    <n v="11916"/>
    <s v="f4f47c0716869bd365a15e764900dc08191337655523b1f374856cb049345317"/>
    <x v="0"/>
    <x v="1"/>
    <x v="2"/>
    <x v="1"/>
    <x v="0"/>
    <x v="2"/>
    <x v="0"/>
    <x v="0"/>
    <x v="0"/>
    <x v="0"/>
    <x v="1"/>
    <x v="0"/>
    <x v="0"/>
    <x v="0"/>
    <x v="1"/>
    <x v="0"/>
    <x v="1"/>
    <x v="0"/>
    <x v="1"/>
    <x v="2"/>
    <x v="1"/>
    <x v="1"/>
    <x v="0"/>
    <x v="0"/>
    <x v="0"/>
    <x v="0"/>
    <x v="3"/>
    <s v="Talk to the colleague about his/her behavior, Report immediately to direct supervisor"/>
    <x v="0"/>
    <x v="0"/>
    <x v="1"/>
    <x v="0"/>
    <x v="0"/>
    <x v="0"/>
    <x v="0"/>
    <x v="2"/>
    <x v="0"/>
    <x v="4"/>
    <x v="1"/>
    <x v="0"/>
    <x v="0"/>
    <x v="0"/>
    <x v="0"/>
    <x v="0"/>
    <x v="3"/>
    <x v="1"/>
    <x v="3"/>
    <x v="0"/>
    <x v="0"/>
    <x v="1"/>
  </r>
  <r>
    <n v="11917"/>
    <s v="f4f47c0716869bd365a15e764900dc08191337655523b1f374856cb049345317"/>
    <x v="0"/>
    <x v="1"/>
    <x v="2"/>
    <x v="0"/>
    <x v="0"/>
    <x v="2"/>
    <x v="0"/>
    <x v="0"/>
    <x v="2"/>
    <x v="0"/>
    <x v="0"/>
    <x v="0"/>
    <x v="1"/>
    <x v="1"/>
    <x v="0"/>
    <x v="0"/>
    <x v="2"/>
    <x v="0"/>
    <x v="3"/>
    <x v="0"/>
    <x v="2"/>
    <x v="0"/>
    <x v="0"/>
    <x v="0"/>
    <x v="3"/>
    <x v="3"/>
    <x v="0"/>
    <s v="Report immediately to direct supervisor"/>
    <x v="0"/>
    <x v="1"/>
    <x v="1"/>
    <x v="0"/>
    <x v="0"/>
    <x v="0"/>
    <x v="0"/>
    <x v="0"/>
    <x v="3"/>
    <x v="1"/>
    <x v="0"/>
    <x v="1"/>
    <x v="0"/>
    <x v="1"/>
    <x v="1"/>
    <x v="0"/>
    <x v="0"/>
    <x v="3"/>
    <x v="3"/>
    <x v="2"/>
    <x v="1"/>
    <x v="1"/>
  </r>
  <r>
    <n v="11918"/>
    <s v="a7db91da317e5e83b99cb62ff53a7d4be6f5a1e5c363c110f8f26365e99023d4"/>
    <x v="0"/>
    <x v="0"/>
    <x v="2"/>
    <x v="1"/>
    <x v="1"/>
    <x v="2"/>
    <x v="1"/>
    <x v="2"/>
    <x v="0"/>
    <x v="1"/>
    <x v="1"/>
    <x v="1"/>
    <x v="0"/>
    <x v="0"/>
    <x v="1"/>
    <x v="1"/>
    <x v="0"/>
    <x v="1"/>
    <x v="1"/>
    <x v="1"/>
    <x v="0"/>
    <x v="3"/>
    <x v="1"/>
    <x v="0"/>
    <x v="1"/>
    <x v="2"/>
    <x v="2"/>
    <s v="Talk to the colleague about his/her behavior"/>
    <x v="0"/>
    <x v="0"/>
    <x v="0"/>
    <x v="0"/>
    <x v="0"/>
    <x v="1"/>
    <x v="0"/>
    <x v="0"/>
    <x v="1"/>
    <x v="0"/>
    <x v="1"/>
    <x v="1"/>
    <x v="0"/>
    <x v="0"/>
    <x v="0"/>
    <x v="3"/>
    <x v="0"/>
    <x v="0"/>
    <x v="1"/>
    <x v="0"/>
    <x v="0"/>
    <x v="0"/>
  </r>
  <r>
    <n v="11921"/>
    <s v="f4f47c0716869bd365a15e764900dc08191337655523b1f374856cb049345317"/>
    <x v="0"/>
    <x v="1"/>
    <x v="0"/>
    <x v="0"/>
    <x v="2"/>
    <x v="1"/>
    <x v="1"/>
    <x v="1"/>
    <x v="0"/>
    <x v="1"/>
    <x v="2"/>
    <x v="1"/>
    <x v="0"/>
    <x v="0"/>
    <x v="1"/>
    <x v="2"/>
    <x v="1"/>
    <x v="1"/>
    <x v="0"/>
    <x v="2"/>
    <x v="1"/>
    <x v="3"/>
    <x v="2"/>
    <x v="1"/>
    <x v="1"/>
    <x v="2"/>
    <x v="2"/>
    <s v="Report immediately to direct supervisor, Talk to the colleague about his/her behavior"/>
    <x v="0"/>
    <x v="0"/>
    <x v="1"/>
    <x v="0"/>
    <x v="0"/>
    <x v="0"/>
    <x v="0"/>
    <x v="0"/>
    <x v="1"/>
    <x v="0"/>
    <x v="0"/>
    <x v="1"/>
    <x v="0"/>
    <x v="0"/>
    <x v="0"/>
    <x v="3"/>
    <x v="1"/>
    <x v="1"/>
    <x v="1"/>
    <x v="1"/>
    <x v="1"/>
    <x v="1"/>
  </r>
  <r>
    <n v="11923"/>
    <s v="ce7a4e11df740638ad5083c560044927a3ea0134e0618c3e2618a047e2253936"/>
    <x v="0"/>
    <x v="0"/>
    <x v="2"/>
    <x v="0"/>
    <x v="1"/>
    <x v="1"/>
    <x v="2"/>
    <x v="2"/>
    <x v="0"/>
    <x v="1"/>
    <x v="1"/>
    <x v="1"/>
    <x v="0"/>
    <x v="0"/>
    <x v="1"/>
    <x v="0"/>
    <x v="0"/>
    <x v="1"/>
    <x v="1"/>
    <x v="1"/>
    <x v="1"/>
    <x v="3"/>
    <x v="1"/>
    <x v="1"/>
    <x v="1"/>
    <x v="0"/>
    <x v="0"/>
    <s v="Talk to the colleague about his/her behavior"/>
    <x v="0"/>
    <x v="0"/>
    <x v="0"/>
    <x v="0"/>
    <x v="0"/>
    <x v="0"/>
    <x v="0"/>
    <x v="0"/>
    <x v="1"/>
    <x v="1"/>
    <x v="1"/>
    <x v="1"/>
    <x v="0"/>
    <x v="0"/>
    <x v="0"/>
    <x v="3"/>
    <x v="1"/>
    <x v="1"/>
    <x v="1"/>
    <x v="1"/>
    <x v="0"/>
    <x v="0"/>
  </r>
  <r>
    <n v="11924"/>
    <s v="f4f47c0716869bd365a15e764900dc08191337655523b1f374856cb049345317"/>
    <x v="0"/>
    <x v="1"/>
    <x v="1"/>
    <x v="0"/>
    <x v="2"/>
    <x v="1"/>
    <x v="1"/>
    <x v="1"/>
    <x v="0"/>
    <x v="2"/>
    <x v="1"/>
    <x v="1"/>
    <x v="0"/>
    <x v="0"/>
    <x v="2"/>
    <x v="2"/>
    <x v="1"/>
    <x v="2"/>
    <x v="1"/>
    <x v="1"/>
    <x v="1"/>
    <x v="1"/>
    <x v="3"/>
    <x v="1"/>
    <x v="1"/>
    <x v="0"/>
    <x v="3"/>
    <s v="Talk to the colleague about his/her behavior"/>
    <x v="0"/>
    <x v="0"/>
    <x v="0"/>
    <x v="0"/>
    <x v="0"/>
    <x v="1"/>
    <x v="0"/>
    <x v="0"/>
    <x v="0"/>
    <x v="4"/>
    <x v="0"/>
    <x v="1"/>
    <x v="0"/>
    <x v="0"/>
    <x v="0"/>
    <x v="2"/>
    <x v="1"/>
    <x v="1"/>
    <x v="2"/>
    <x v="0"/>
    <x v="0"/>
    <x v="0"/>
  </r>
  <r>
    <n v="11926"/>
    <s v="f4f47c0716869bd365a15e764900dc08191337655523b1f374856cb049345317"/>
    <x v="0"/>
    <x v="1"/>
    <x v="1"/>
    <x v="0"/>
    <x v="0"/>
    <x v="2"/>
    <x v="1"/>
    <x v="2"/>
    <x v="0"/>
    <x v="1"/>
    <x v="1"/>
    <x v="0"/>
    <x v="1"/>
    <x v="0"/>
    <x v="1"/>
    <x v="1"/>
    <x v="2"/>
    <x v="0"/>
    <x v="3"/>
    <x v="0"/>
    <x v="2"/>
    <x v="3"/>
    <x v="0"/>
    <x v="0"/>
    <x v="3"/>
    <x v="2"/>
    <x v="3"/>
    <s v="Talk to the colleague about his/her behavior"/>
    <x v="0"/>
    <x v="0"/>
    <x v="0"/>
    <x v="0"/>
    <x v="0"/>
    <x v="1"/>
    <x v="1"/>
    <x v="1"/>
    <x v="2"/>
    <x v="3"/>
    <x v="3"/>
    <x v="3"/>
    <x v="2"/>
    <x v="0"/>
    <x v="1"/>
    <x v="0"/>
    <x v="0"/>
    <x v="0"/>
    <x v="0"/>
    <x v="0"/>
    <x v="1"/>
    <x v="1"/>
  </r>
  <r>
    <n v="11927"/>
    <s v="2130f968d4ee2af98fa7857387b1bc90352b24f027e4596b25cc1bb8b9a22e24"/>
    <x v="0"/>
    <x v="0"/>
    <x v="0"/>
    <x v="0"/>
    <x v="0"/>
    <x v="0"/>
    <x v="0"/>
    <x v="2"/>
    <x v="2"/>
    <x v="3"/>
    <x v="0"/>
    <x v="0"/>
    <x v="3"/>
    <x v="2"/>
    <x v="0"/>
    <x v="0"/>
    <x v="0"/>
    <x v="0"/>
    <x v="1"/>
    <x v="1"/>
    <x v="2"/>
    <x v="0"/>
    <x v="3"/>
    <x v="3"/>
    <x v="3"/>
    <x v="2"/>
    <x v="3"/>
    <s v="Do nothing"/>
    <x v="1"/>
    <x v="1"/>
    <x v="0"/>
    <x v="0"/>
    <x v="0"/>
    <x v="1"/>
    <x v="0"/>
    <x v="0"/>
    <x v="3"/>
    <x v="4"/>
    <x v="0"/>
    <x v="1"/>
    <x v="0"/>
    <x v="2"/>
    <x v="1"/>
    <x v="0"/>
    <x v="0"/>
    <x v="3"/>
    <x v="3"/>
    <x v="0"/>
    <x v="1"/>
    <x v="1"/>
  </r>
  <r>
    <n v="11928"/>
    <s v="f4f47c0716869bd365a15e764900dc08191337655523b1f374856cb049345317"/>
    <x v="0"/>
    <x v="1"/>
    <x v="2"/>
    <x v="1"/>
    <x v="1"/>
    <x v="1"/>
    <x v="2"/>
    <x v="1"/>
    <x v="1"/>
    <x v="2"/>
    <x v="2"/>
    <x v="1"/>
    <x v="0"/>
    <x v="0"/>
    <x v="1"/>
    <x v="1"/>
    <x v="1"/>
    <x v="3"/>
    <x v="0"/>
    <x v="1"/>
    <x v="1"/>
    <x v="3"/>
    <x v="2"/>
    <x v="1"/>
    <x v="2"/>
    <x v="2"/>
    <x v="1"/>
    <s v="Report immediately to direct supervisor, Report immediately to internal investigation body"/>
    <x v="0"/>
    <x v="1"/>
    <x v="1"/>
    <x v="1"/>
    <x v="0"/>
    <x v="0"/>
    <x v="0"/>
    <x v="0"/>
    <x v="0"/>
    <x v="2"/>
    <x v="0"/>
    <x v="1"/>
    <x v="0"/>
    <x v="0"/>
    <x v="3"/>
    <x v="3"/>
    <x v="1"/>
    <x v="1"/>
    <x v="1"/>
    <x v="1"/>
    <x v="0"/>
    <x v="0"/>
  </r>
  <r>
    <n v="11929"/>
    <s v="f4f47c0716869bd365a15e764900dc08191337655523b1f374856cb049345317"/>
    <x v="0"/>
    <x v="1"/>
    <x v="0"/>
    <x v="0"/>
    <x v="2"/>
    <x v="1"/>
    <x v="1"/>
    <x v="1"/>
    <x v="0"/>
    <x v="2"/>
    <x v="1"/>
    <x v="1"/>
    <x v="0"/>
    <x v="0"/>
    <x v="1"/>
    <x v="1"/>
    <x v="0"/>
    <x v="1"/>
    <x v="3"/>
    <x v="2"/>
    <x v="1"/>
    <x v="3"/>
    <x v="1"/>
    <x v="1"/>
    <x v="1"/>
    <x v="2"/>
    <x v="2"/>
    <s v="Talk to the colleague about his/her behavior"/>
    <x v="0"/>
    <x v="0"/>
    <x v="0"/>
    <x v="0"/>
    <x v="0"/>
    <x v="0"/>
    <x v="0"/>
    <x v="0"/>
    <x v="1"/>
    <x v="0"/>
    <x v="1"/>
    <x v="1"/>
    <x v="0"/>
    <x v="0"/>
    <x v="1"/>
    <x v="1"/>
    <x v="1"/>
    <x v="1"/>
    <x v="1"/>
    <x v="0"/>
    <x v="1"/>
    <x v="1"/>
  </r>
  <r>
    <n v="11931"/>
    <s v="f4f47c0716869bd365a15e764900dc08191337655523b1f374856cb049345317"/>
    <x v="0"/>
    <x v="1"/>
    <x v="0"/>
    <x v="0"/>
    <x v="2"/>
    <x v="1"/>
    <x v="2"/>
    <x v="1"/>
    <x v="1"/>
    <x v="2"/>
    <x v="2"/>
    <x v="2"/>
    <x v="2"/>
    <x v="0"/>
    <x v="2"/>
    <x v="2"/>
    <x v="1"/>
    <x v="1"/>
    <x v="1"/>
    <x v="1"/>
    <x v="0"/>
    <x v="1"/>
    <x v="2"/>
    <x v="2"/>
    <x v="2"/>
    <x v="2"/>
    <x v="2"/>
    <s v="Report immediately to direct supervisor"/>
    <x v="0"/>
    <x v="1"/>
    <x v="1"/>
    <x v="0"/>
    <x v="0"/>
    <x v="0"/>
    <x v="0"/>
    <x v="0"/>
    <x v="0"/>
    <x v="2"/>
    <x v="2"/>
    <x v="2"/>
    <x v="0"/>
    <x v="1"/>
    <x v="1"/>
    <x v="1"/>
    <x v="2"/>
    <x v="1"/>
    <x v="2"/>
    <x v="1"/>
    <x v="0"/>
    <x v="0"/>
  </r>
  <r>
    <n v="11932"/>
    <s v="f4f47c0716869bd365a15e764900dc08191337655523b1f374856cb049345317"/>
    <x v="0"/>
    <x v="1"/>
    <x v="0"/>
    <x v="0"/>
    <x v="0"/>
    <x v="1"/>
    <x v="0"/>
    <x v="2"/>
    <x v="1"/>
    <x v="2"/>
    <x v="2"/>
    <x v="0"/>
    <x v="1"/>
    <x v="1"/>
    <x v="2"/>
    <x v="2"/>
    <x v="1"/>
    <x v="1"/>
    <x v="0"/>
    <x v="1"/>
    <x v="1"/>
    <x v="1"/>
    <x v="3"/>
    <x v="0"/>
    <x v="1"/>
    <x v="2"/>
    <x v="2"/>
    <s v="Do nothing, Report immediately to internal investigation body"/>
    <x v="1"/>
    <x v="1"/>
    <x v="0"/>
    <x v="1"/>
    <x v="0"/>
    <x v="1"/>
    <x v="0"/>
    <x v="0"/>
    <x v="0"/>
    <x v="0"/>
    <x v="0"/>
    <x v="1"/>
    <x v="0"/>
    <x v="0"/>
    <x v="0"/>
    <x v="0"/>
    <x v="1"/>
    <x v="0"/>
    <x v="1"/>
    <x v="0"/>
    <x v="1"/>
    <x v="1"/>
  </r>
  <r>
    <n v="11934"/>
    <s v="f4f47c0716869bd365a15e764900dc08191337655523b1f374856cb049345317"/>
    <x v="0"/>
    <x v="1"/>
    <x v="0"/>
    <x v="0"/>
    <x v="1"/>
    <x v="2"/>
    <x v="1"/>
    <x v="1"/>
    <x v="1"/>
    <x v="0"/>
    <x v="0"/>
    <x v="2"/>
    <x v="0"/>
    <x v="0"/>
    <x v="0"/>
    <x v="0"/>
    <x v="1"/>
    <x v="1"/>
    <x v="1"/>
    <x v="1"/>
    <x v="0"/>
    <x v="1"/>
    <x v="1"/>
    <x v="1"/>
    <x v="2"/>
    <x v="1"/>
    <x v="1"/>
    <s v="Report immediately to direct supervisor"/>
    <x v="0"/>
    <x v="1"/>
    <x v="1"/>
    <x v="0"/>
    <x v="0"/>
    <x v="0"/>
    <x v="0"/>
    <x v="0"/>
    <x v="0"/>
    <x v="2"/>
    <x v="2"/>
    <x v="2"/>
    <x v="0"/>
    <x v="3"/>
    <x v="3"/>
    <x v="2"/>
    <x v="1"/>
    <x v="0"/>
    <x v="1"/>
    <x v="1"/>
    <x v="0"/>
    <x v="0"/>
  </r>
  <r>
    <n v="11936"/>
    <s v="f4f47c0716869bd365a15e764900dc08191337655523b1f374856cb049345317"/>
    <x v="0"/>
    <x v="0"/>
    <x v="2"/>
    <x v="0"/>
    <x v="0"/>
    <x v="0"/>
    <x v="0"/>
    <x v="2"/>
    <x v="0"/>
    <x v="3"/>
    <x v="3"/>
    <x v="0"/>
    <x v="0"/>
    <x v="0"/>
    <x v="3"/>
    <x v="3"/>
    <x v="0"/>
    <x v="1"/>
    <x v="1"/>
    <x v="1"/>
    <x v="0"/>
    <x v="2"/>
    <x v="3"/>
    <x v="3"/>
    <x v="3"/>
    <x v="0"/>
    <x v="0"/>
    <s v="Report immediately to direct supervisor"/>
    <x v="0"/>
    <x v="1"/>
    <x v="1"/>
    <x v="0"/>
    <x v="0"/>
    <x v="1"/>
    <x v="0"/>
    <x v="0"/>
    <x v="0"/>
    <x v="4"/>
    <x v="0"/>
    <x v="4"/>
    <x v="0"/>
    <x v="2"/>
    <x v="0"/>
    <x v="0"/>
    <x v="0"/>
    <x v="1"/>
    <x v="0"/>
    <x v="0"/>
    <x v="0"/>
    <x v="1"/>
  </r>
  <r>
    <n v="11938"/>
    <s v="9b15d95e0432e1306a5adfd30022d683514a1e673689c194321299d8d95cea6f"/>
    <x v="0"/>
    <x v="0"/>
    <x v="2"/>
    <x v="1"/>
    <x v="2"/>
    <x v="2"/>
    <x v="1"/>
    <x v="1"/>
    <x v="0"/>
    <x v="1"/>
    <x v="1"/>
    <x v="1"/>
    <x v="0"/>
    <x v="0"/>
    <x v="1"/>
    <x v="1"/>
    <x v="0"/>
    <x v="1"/>
    <x v="0"/>
    <x v="3"/>
    <x v="1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0"/>
    <x v="1"/>
    <x v="0"/>
    <x v="1"/>
    <x v="3"/>
    <x v="1"/>
    <x v="1"/>
    <x v="0"/>
    <x v="1"/>
    <x v="0"/>
    <x v="1"/>
    <x v="0"/>
  </r>
  <r>
    <n v="11940"/>
    <s v="f4f47c0716869bd365a15e764900dc08191337655523b1f374856cb049345317"/>
    <x v="0"/>
    <x v="0"/>
    <x v="0"/>
    <x v="0"/>
    <x v="2"/>
    <x v="1"/>
    <x v="1"/>
    <x v="1"/>
    <x v="0"/>
    <x v="2"/>
    <x v="1"/>
    <x v="1"/>
    <x v="1"/>
    <x v="0"/>
    <x v="2"/>
    <x v="1"/>
    <x v="0"/>
    <x v="1"/>
    <x v="2"/>
    <x v="3"/>
    <x v="1"/>
    <x v="3"/>
    <x v="2"/>
    <x v="1"/>
    <x v="1"/>
    <x v="2"/>
    <x v="2"/>
    <s v="Talk to the colleague about his/her behavior, Report immediately to direct supervisor"/>
    <x v="0"/>
    <x v="0"/>
    <x v="1"/>
    <x v="0"/>
    <x v="0"/>
    <x v="1"/>
    <x v="0"/>
    <x v="0"/>
    <x v="1"/>
    <x v="0"/>
    <x v="2"/>
    <x v="2"/>
    <x v="0"/>
    <x v="1"/>
    <x v="1"/>
    <x v="1"/>
    <x v="1"/>
    <x v="1"/>
    <x v="1"/>
    <x v="1"/>
    <x v="1"/>
    <x v="1"/>
  </r>
  <r>
    <n v="11941"/>
    <s v="f4f47c0716869bd365a15e764900dc08191337655523b1f374856cb049345317"/>
    <x v="0"/>
    <x v="0"/>
    <x v="0"/>
    <x v="0"/>
    <x v="2"/>
    <x v="1"/>
    <x v="1"/>
    <x v="2"/>
    <x v="1"/>
    <x v="2"/>
    <x v="1"/>
    <x v="1"/>
    <x v="0"/>
    <x v="0"/>
    <x v="1"/>
    <x v="1"/>
    <x v="1"/>
    <x v="1"/>
    <x v="0"/>
    <x v="1"/>
    <x v="2"/>
    <x v="3"/>
    <x v="0"/>
    <x v="1"/>
    <x v="2"/>
    <x v="1"/>
    <x v="1"/>
    <s v="Report immediately to direct supervisor, Report immediately to internal investigation body"/>
    <x v="0"/>
    <x v="1"/>
    <x v="1"/>
    <x v="1"/>
    <x v="0"/>
    <x v="1"/>
    <x v="0"/>
    <x v="0"/>
    <x v="0"/>
    <x v="2"/>
    <x v="1"/>
    <x v="2"/>
    <x v="0"/>
    <x v="0"/>
    <x v="0"/>
    <x v="1"/>
    <x v="2"/>
    <x v="0"/>
    <x v="1"/>
    <x v="1"/>
    <x v="0"/>
    <x v="1"/>
  </r>
  <r>
    <n v="11942"/>
    <s v="f4f47c0716869bd365a15e764900dc08191337655523b1f374856cb049345317"/>
    <x v="0"/>
    <x v="0"/>
    <x v="0"/>
    <x v="0"/>
    <x v="2"/>
    <x v="1"/>
    <x v="2"/>
    <x v="1"/>
    <x v="0"/>
    <x v="2"/>
    <x v="2"/>
    <x v="2"/>
    <x v="1"/>
    <x v="0"/>
    <x v="2"/>
    <x v="2"/>
    <x v="1"/>
    <x v="1"/>
    <x v="0"/>
    <x v="1"/>
    <x v="1"/>
    <x v="3"/>
    <x v="1"/>
    <x v="2"/>
    <x v="1"/>
    <x v="2"/>
    <x v="2"/>
    <s v="Report immediately to direct supervisor, Report immediately to internal investigation body, Report immediately to external investigation body "/>
    <x v="0"/>
    <x v="1"/>
    <x v="1"/>
    <x v="1"/>
    <x v="1"/>
    <x v="0"/>
    <x v="0"/>
    <x v="0"/>
    <x v="0"/>
    <x v="0"/>
    <x v="2"/>
    <x v="2"/>
    <x v="0"/>
    <x v="0"/>
    <x v="0"/>
    <x v="1"/>
    <x v="1"/>
    <x v="3"/>
    <x v="2"/>
    <x v="1"/>
    <x v="0"/>
    <x v="1"/>
  </r>
  <r>
    <n v="11944"/>
    <s v="f4f47c0716869bd365a15e764900dc08191337655523b1f374856cb049345317"/>
    <x v="0"/>
    <x v="0"/>
    <x v="2"/>
    <x v="0"/>
    <x v="2"/>
    <x v="1"/>
    <x v="2"/>
    <x v="2"/>
    <x v="1"/>
    <x v="1"/>
    <x v="2"/>
    <x v="1"/>
    <x v="0"/>
    <x v="0"/>
    <x v="2"/>
    <x v="1"/>
    <x v="1"/>
    <x v="3"/>
    <x v="1"/>
    <x v="1"/>
    <x v="0"/>
    <x v="3"/>
    <x v="2"/>
    <x v="2"/>
    <x v="2"/>
    <x v="2"/>
    <x v="1"/>
    <s v="Talk to the colleague about his/her behavior, Report immediately to direct supervisor"/>
    <x v="0"/>
    <x v="0"/>
    <x v="1"/>
    <x v="0"/>
    <x v="0"/>
    <x v="0"/>
    <x v="0"/>
    <x v="0"/>
    <x v="0"/>
    <x v="2"/>
    <x v="2"/>
    <x v="2"/>
    <x v="0"/>
    <x v="0"/>
    <x v="1"/>
    <x v="1"/>
    <x v="2"/>
    <x v="1"/>
    <x v="2"/>
    <x v="1"/>
    <x v="0"/>
    <x v="0"/>
  </r>
  <r>
    <n v="11945"/>
    <s v="f4f47c0716869bd365a15e764900dc08191337655523b1f374856cb049345317"/>
    <x v="0"/>
    <x v="1"/>
    <x v="2"/>
    <x v="0"/>
    <x v="1"/>
    <x v="2"/>
    <x v="1"/>
    <x v="1"/>
    <x v="1"/>
    <x v="1"/>
    <x v="1"/>
    <x v="2"/>
    <x v="0"/>
    <x v="0"/>
    <x v="1"/>
    <x v="1"/>
    <x v="1"/>
    <x v="0"/>
    <x v="0"/>
    <x v="3"/>
    <x v="0"/>
    <x v="3"/>
    <x v="1"/>
    <x v="1"/>
    <x v="1"/>
    <x v="2"/>
    <x v="2"/>
    <s v="Talk to the colleague about his/her behavior"/>
    <x v="0"/>
    <x v="0"/>
    <x v="0"/>
    <x v="0"/>
    <x v="0"/>
    <x v="0"/>
    <x v="0"/>
    <x v="0"/>
    <x v="1"/>
    <x v="0"/>
    <x v="1"/>
    <x v="2"/>
    <x v="0"/>
    <x v="1"/>
    <x v="3"/>
    <x v="3"/>
    <x v="1"/>
    <x v="1"/>
    <x v="1"/>
    <x v="1"/>
    <x v="0"/>
    <x v="0"/>
  </r>
  <r>
    <n v="11947"/>
    <s v="7b290015f56cdecea056d9845fd3f6d3f6a8d431d0bafca940a7595c894d842a"/>
    <x v="0"/>
    <x v="0"/>
    <x v="0"/>
    <x v="0"/>
    <x v="1"/>
    <x v="1"/>
    <x v="1"/>
    <x v="1"/>
    <x v="0"/>
    <x v="2"/>
    <x v="1"/>
    <x v="0"/>
    <x v="0"/>
    <x v="0"/>
    <x v="0"/>
    <x v="0"/>
    <x v="1"/>
    <x v="1"/>
    <x v="0"/>
    <x v="1"/>
    <x v="1"/>
    <x v="0"/>
    <x v="1"/>
    <x v="0"/>
    <x v="2"/>
    <x v="2"/>
    <x v="2"/>
    <s v="Report immediately to direct supervisor"/>
    <x v="0"/>
    <x v="1"/>
    <x v="1"/>
    <x v="0"/>
    <x v="0"/>
    <x v="0"/>
    <x v="0"/>
    <x v="0"/>
    <x v="1"/>
    <x v="0"/>
    <x v="0"/>
    <x v="2"/>
    <x v="0"/>
    <x v="0"/>
    <x v="0"/>
    <x v="3"/>
    <x v="1"/>
    <x v="1"/>
    <x v="2"/>
    <x v="1"/>
    <x v="0"/>
    <x v="1"/>
  </r>
  <r>
    <n v="11949"/>
    <s v="f4f47c0716869bd365a15e764900dc08191337655523b1f374856cb049345317"/>
    <x v="0"/>
    <x v="1"/>
    <x v="0"/>
    <x v="0"/>
    <x v="2"/>
    <x v="1"/>
    <x v="2"/>
    <x v="1"/>
    <x v="0"/>
    <x v="2"/>
    <x v="2"/>
    <x v="2"/>
    <x v="1"/>
    <x v="0"/>
    <x v="1"/>
    <x v="1"/>
    <x v="0"/>
    <x v="1"/>
    <x v="2"/>
    <x v="3"/>
    <x v="1"/>
    <x v="1"/>
    <x v="1"/>
    <x v="2"/>
    <x v="1"/>
    <x v="1"/>
    <x v="1"/>
    <s v="Report immediately to internal investigation body"/>
    <x v="0"/>
    <x v="1"/>
    <x v="0"/>
    <x v="1"/>
    <x v="0"/>
    <x v="0"/>
    <x v="0"/>
    <x v="0"/>
    <x v="0"/>
    <x v="2"/>
    <x v="2"/>
    <x v="2"/>
    <x v="0"/>
    <x v="3"/>
    <x v="0"/>
    <x v="2"/>
    <x v="2"/>
    <x v="1"/>
    <x v="2"/>
    <x v="1"/>
    <x v="0"/>
    <x v="0"/>
  </r>
  <r>
    <n v="11951"/>
    <s v="f4f47c0716869bd365a15e764900dc08191337655523b1f374856cb049345317"/>
    <x v="0"/>
    <x v="1"/>
    <x v="2"/>
    <x v="0"/>
    <x v="1"/>
    <x v="2"/>
    <x v="1"/>
    <x v="2"/>
    <x v="0"/>
    <x v="1"/>
    <x v="1"/>
    <x v="0"/>
    <x v="1"/>
    <x v="0"/>
    <x v="1"/>
    <x v="1"/>
    <x v="1"/>
    <x v="1"/>
    <x v="0"/>
    <x v="1"/>
    <x v="0"/>
    <x v="3"/>
    <x v="1"/>
    <x v="1"/>
    <x v="2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0"/>
    <x v="0"/>
    <x v="1"/>
    <x v="1"/>
    <x v="0"/>
    <x v="1"/>
    <x v="2"/>
    <x v="0"/>
    <x v="1"/>
  </r>
  <r>
    <n v="11952"/>
    <s v="f4f47c0716869bd365a15e764900dc08191337655523b1f374856cb049345317"/>
    <x v="0"/>
    <x v="0"/>
    <x v="0"/>
    <x v="0"/>
    <x v="2"/>
    <x v="1"/>
    <x v="2"/>
    <x v="1"/>
    <x v="1"/>
    <x v="2"/>
    <x v="2"/>
    <x v="2"/>
    <x v="3"/>
    <x v="0"/>
    <x v="2"/>
    <x v="2"/>
    <x v="1"/>
    <x v="2"/>
    <x v="1"/>
    <x v="3"/>
    <x v="0"/>
    <x v="3"/>
    <x v="2"/>
    <x v="1"/>
    <x v="2"/>
    <x v="1"/>
    <x v="1"/>
    <s v="Talk to the colleague about his/her behavior, Report immediately to direct supervisor"/>
    <x v="0"/>
    <x v="0"/>
    <x v="1"/>
    <x v="0"/>
    <x v="0"/>
    <x v="0"/>
    <x v="0"/>
    <x v="0"/>
    <x v="0"/>
    <x v="2"/>
    <x v="2"/>
    <x v="2"/>
    <x v="0"/>
    <x v="3"/>
    <x v="0"/>
    <x v="0"/>
    <x v="1"/>
    <x v="1"/>
    <x v="1"/>
    <x v="1"/>
    <x v="0"/>
    <x v="1"/>
  </r>
  <r>
    <n v="11956"/>
    <s v="f4f47c0716869bd365a15e764900dc08191337655523b1f374856cb049345317"/>
    <x v="0"/>
    <x v="1"/>
    <x v="0"/>
    <x v="0"/>
    <x v="2"/>
    <x v="1"/>
    <x v="2"/>
    <x v="1"/>
    <x v="2"/>
    <x v="2"/>
    <x v="2"/>
    <x v="0"/>
    <x v="1"/>
    <x v="0"/>
    <x v="2"/>
    <x v="2"/>
    <x v="2"/>
    <x v="1"/>
    <x v="1"/>
    <x v="1"/>
    <x v="0"/>
    <x v="1"/>
    <x v="2"/>
    <x v="2"/>
    <x v="2"/>
    <x v="2"/>
    <x v="2"/>
    <s v="Report immediately to direct supervisor"/>
    <x v="0"/>
    <x v="1"/>
    <x v="1"/>
    <x v="0"/>
    <x v="0"/>
    <x v="0"/>
    <x v="0"/>
    <x v="0"/>
    <x v="0"/>
    <x v="0"/>
    <x v="1"/>
    <x v="2"/>
    <x v="0"/>
    <x v="3"/>
    <x v="0"/>
    <x v="1"/>
    <x v="2"/>
    <x v="1"/>
    <x v="2"/>
    <x v="1"/>
    <x v="0"/>
    <x v="1"/>
  </r>
  <r>
    <n v="11959"/>
    <s v="c6e7759a6970d195f7bc108ab9af70bc412c8b5b16efde4650449c3e46dda76a"/>
    <x v="0"/>
    <x v="1"/>
    <x v="0"/>
    <x v="0"/>
    <x v="1"/>
    <x v="0"/>
    <x v="0"/>
    <x v="2"/>
    <x v="2"/>
    <x v="1"/>
    <x v="0"/>
    <x v="1"/>
    <x v="1"/>
    <x v="0"/>
    <x v="1"/>
    <x v="3"/>
    <x v="1"/>
    <x v="0"/>
    <x v="3"/>
    <x v="3"/>
    <x v="2"/>
    <x v="0"/>
    <x v="1"/>
    <x v="0"/>
    <x v="0"/>
    <x v="0"/>
    <x v="0"/>
    <s v="Report immediately to direct supervisor, Talk to the colleague about his/her behavior"/>
    <x v="0"/>
    <x v="0"/>
    <x v="1"/>
    <x v="0"/>
    <x v="0"/>
    <x v="1"/>
    <x v="0"/>
    <x v="2"/>
    <x v="1"/>
    <x v="1"/>
    <x v="0"/>
    <x v="0"/>
    <x v="0"/>
    <x v="2"/>
    <x v="0"/>
    <x v="3"/>
    <x v="0"/>
    <x v="0"/>
    <x v="0"/>
    <x v="0"/>
    <x v="1"/>
    <x v="1"/>
  </r>
  <r>
    <n v="11961"/>
    <s v="f4f47c0716869bd365a15e764900dc08191337655523b1f374856cb049345317"/>
    <x v="0"/>
    <x v="1"/>
    <x v="1"/>
    <x v="0"/>
    <x v="0"/>
    <x v="2"/>
    <x v="1"/>
    <x v="2"/>
    <x v="0"/>
    <x v="1"/>
    <x v="0"/>
    <x v="0"/>
    <x v="1"/>
    <x v="0"/>
    <x v="1"/>
    <x v="1"/>
    <x v="0"/>
    <x v="0"/>
    <x v="2"/>
    <x v="3"/>
    <x v="0"/>
    <x v="0"/>
    <x v="2"/>
    <x v="2"/>
    <x v="2"/>
    <x v="2"/>
    <x v="2"/>
    <s v="Report immediately to direct supervisor, Talk to the colleague about his/her behavior"/>
    <x v="0"/>
    <x v="0"/>
    <x v="1"/>
    <x v="0"/>
    <x v="0"/>
    <x v="0"/>
    <x v="0"/>
    <x v="0"/>
    <x v="1"/>
    <x v="0"/>
    <x v="1"/>
    <x v="1"/>
    <x v="0"/>
    <x v="0"/>
    <x v="3"/>
    <x v="1"/>
    <x v="0"/>
    <x v="3"/>
    <x v="1"/>
    <x v="0"/>
    <x v="1"/>
    <x v="0"/>
  </r>
  <r>
    <n v="11962"/>
    <s v="f4f47c0716869bd365a15e764900dc08191337655523b1f374856cb049345317"/>
    <x v="0"/>
    <x v="0"/>
    <x v="0"/>
    <x v="1"/>
    <x v="2"/>
    <x v="1"/>
    <x v="2"/>
    <x v="1"/>
    <x v="1"/>
    <x v="2"/>
    <x v="2"/>
    <x v="1"/>
    <x v="0"/>
    <x v="0"/>
    <x v="2"/>
    <x v="2"/>
    <x v="1"/>
    <x v="2"/>
    <x v="1"/>
    <x v="1"/>
    <x v="0"/>
    <x v="1"/>
    <x v="2"/>
    <x v="2"/>
    <x v="2"/>
    <x v="1"/>
    <x v="1"/>
    <s v="Report immediately to direct supervisor, Talk to the colleague about his/her behavior, Report immediately to internal investigation body"/>
    <x v="0"/>
    <x v="0"/>
    <x v="1"/>
    <x v="1"/>
    <x v="0"/>
    <x v="0"/>
    <x v="0"/>
    <x v="0"/>
    <x v="0"/>
    <x v="0"/>
    <x v="1"/>
    <x v="1"/>
    <x v="0"/>
    <x v="3"/>
    <x v="1"/>
    <x v="2"/>
    <x v="2"/>
    <x v="1"/>
    <x v="1"/>
    <x v="1"/>
    <x v="0"/>
    <x v="1"/>
  </r>
  <r>
    <n v="11963"/>
    <s v="b646bd4a798c76ae0d515cc4e7a6213f7a9ebe0e25320871f0342ccbf85680fb"/>
    <x v="0"/>
    <x v="0"/>
    <x v="0"/>
    <x v="0"/>
    <x v="0"/>
    <x v="3"/>
    <x v="3"/>
    <x v="2"/>
    <x v="0"/>
    <x v="0"/>
    <x v="1"/>
    <x v="1"/>
    <x v="1"/>
    <x v="1"/>
    <x v="3"/>
    <x v="0"/>
    <x v="0"/>
    <x v="0"/>
    <x v="1"/>
    <x v="1"/>
    <x v="0"/>
    <x v="3"/>
    <x v="1"/>
    <x v="1"/>
    <x v="1"/>
    <x v="2"/>
    <x v="0"/>
    <s v="Talk to the colleague about his/her behavior, Report immediately to internal investigation body, Report immediately to external investigation body "/>
    <x v="0"/>
    <x v="0"/>
    <x v="0"/>
    <x v="1"/>
    <x v="1"/>
    <x v="0"/>
    <x v="0"/>
    <x v="0"/>
    <x v="1"/>
    <x v="1"/>
    <x v="1"/>
    <x v="1"/>
    <x v="0"/>
    <x v="1"/>
    <x v="3"/>
    <x v="0"/>
    <x v="0"/>
    <x v="0"/>
    <x v="1"/>
    <x v="1"/>
    <x v="1"/>
    <x v="1"/>
  </r>
  <r>
    <n v="11964"/>
    <s v="af7098de82bfdc3ad1aa525f273b3e2fc82b922d02c17d3850e6417efc12eefd"/>
    <x v="0"/>
    <x v="0"/>
    <x v="0"/>
    <x v="0"/>
    <x v="0"/>
    <x v="2"/>
    <x v="0"/>
    <x v="2"/>
    <x v="0"/>
    <x v="1"/>
    <x v="1"/>
    <x v="3"/>
    <x v="1"/>
    <x v="1"/>
    <x v="0"/>
    <x v="0"/>
    <x v="2"/>
    <x v="0"/>
    <x v="1"/>
    <x v="2"/>
    <x v="2"/>
    <x v="3"/>
    <x v="0"/>
    <x v="0"/>
    <x v="1"/>
    <x v="0"/>
    <x v="0"/>
    <s v="Report immediately to external investigation body "/>
    <x v="0"/>
    <x v="1"/>
    <x v="0"/>
    <x v="0"/>
    <x v="1"/>
    <x v="0"/>
    <x v="0"/>
    <x v="0"/>
    <x v="1"/>
    <x v="0"/>
    <x v="0"/>
    <x v="1"/>
    <x v="0"/>
    <x v="2"/>
    <x v="0"/>
    <x v="0"/>
    <x v="1"/>
    <x v="3"/>
    <x v="0"/>
    <x v="1"/>
    <x v="0"/>
    <x v="0"/>
  </r>
  <r>
    <n v="11971"/>
    <s v="f4f47c0716869bd365a15e764900dc08191337655523b1f374856cb049345317"/>
    <x v="0"/>
    <x v="0"/>
    <x v="1"/>
    <x v="0"/>
    <x v="1"/>
    <x v="3"/>
    <x v="1"/>
    <x v="2"/>
    <x v="1"/>
    <x v="0"/>
    <x v="0"/>
    <x v="0"/>
    <x v="0"/>
    <x v="0"/>
    <x v="0"/>
    <x v="0"/>
    <x v="0"/>
    <x v="3"/>
    <x v="1"/>
    <x v="1"/>
    <x v="1"/>
    <x v="0"/>
    <x v="1"/>
    <x v="0"/>
    <x v="2"/>
    <x v="0"/>
    <x v="0"/>
    <s v="Report immediately to direct supervisor"/>
    <x v="0"/>
    <x v="1"/>
    <x v="1"/>
    <x v="0"/>
    <x v="0"/>
    <x v="0"/>
    <x v="0"/>
    <x v="0"/>
    <x v="1"/>
    <x v="4"/>
    <x v="0"/>
    <x v="2"/>
    <x v="0"/>
    <x v="0"/>
    <x v="0"/>
    <x v="3"/>
    <x v="0"/>
    <x v="3"/>
    <x v="0"/>
    <x v="1"/>
    <x v="0"/>
    <x v="0"/>
  </r>
  <r>
    <n v="11973"/>
    <s v="37bda023968b6199cab858fe0317124478b5769fdd1828d5015a990f009b91cd"/>
    <x v="0"/>
    <x v="0"/>
    <x v="0"/>
    <x v="0"/>
    <x v="0"/>
    <x v="0"/>
    <x v="0"/>
    <x v="1"/>
    <x v="0"/>
    <x v="0"/>
    <x v="0"/>
    <x v="0"/>
    <x v="1"/>
    <x v="2"/>
    <x v="0"/>
    <x v="0"/>
    <x v="0"/>
    <x v="0"/>
    <x v="0"/>
    <x v="2"/>
    <x v="1"/>
    <x v="3"/>
    <x v="0"/>
    <x v="0"/>
    <x v="0"/>
    <x v="0"/>
    <x v="3"/>
    <s v="Talk to the colleague about his/her behavior"/>
    <x v="0"/>
    <x v="0"/>
    <x v="0"/>
    <x v="0"/>
    <x v="0"/>
    <x v="1"/>
    <x v="0"/>
    <x v="2"/>
    <x v="3"/>
    <x v="4"/>
    <x v="0"/>
    <x v="0"/>
    <x v="0"/>
    <x v="1"/>
    <x v="2"/>
    <x v="3"/>
    <x v="0"/>
    <x v="0"/>
    <x v="0"/>
    <x v="0"/>
    <x v="1"/>
    <x v="1"/>
  </r>
  <r>
    <n v="11989"/>
    <s v="f4f47c0716869bd365a15e764900dc08191337655523b1f374856cb049345317"/>
    <x v="0"/>
    <x v="0"/>
    <x v="2"/>
    <x v="0"/>
    <x v="0"/>
    <x v="0"/>
    <x v="0"/>
    <x v="2"/>
    <x v="0"/>
    <x v="1"/>
    <x v="0"/>
    <x v="1"/>
    <x v="0"/>
    <x v="0"/>
    <x v="0"/>
    <x v="1"/>
    <x v="0"/>
    <x v="1"/>
    <x v="2"/>
    <x v="2"/>
    <x v="1"/>
    <x v="0"/>
    <x v="1"/>
    <x v="1"/>
    <x v="1"/>
    <x v="2"/>
    <x v="0"/>
    <s v="Report immediately to direct supervisor"/>
    <x v="0"/>
    <x v="1"/>
    <x v="1"/>
    <x v="0"/>
    <x v="0"/>
    <x v="0"/>
    <x v="0"/>
    <x v="0"/>
    <x v="1"/>
    <x v="1"/>
    <x v="1"/>
    <x v="1"/>
    <x v="0"/>
    <x v="0"/>
    <x v="0"/>
    <x v="3"/>
    <x v="1"/>
    <x v="1"/>
    <x v="1"/>
    <x v="0"/>
    <x v="1"/>
    <x v="1"/>
  </r>
  <r>
    <n v="11990"/>
    <s v="f4f47c0716869bd365a15e764900dc08191337655523b1f374856cb049345317"/>
    <x v="0"/>
    <x v="1"/>
    <x v="1"/>
    <x v="0"/>
    <x v="2"/>
    <x v="3"/>
    <x v="1"/>
    <x v="1"/>
    <x v="2"/>
    <x v="3"/>
    <x v="0"/>
    <x v="0"/>
    <x v="1"/>
    <x v="0"/>
    <x v="0"/>
    <x v="0"/>
    <x v="0"/>
    <x v="0"/>
    <x v="3"/>
    <x v="0"/>
    <x v="2"/>
    <x v="3"/>
    <x v="3"/>
    <x v="3"/>
    <x v="1"/>
    <x v="2"/>
    <x v="3"/>
    <s v="Report immediately to external investigation body , Report immediately to direct supervisor, Report immediately to internal investigation body, Talk to the colleague about his/her behavior"/>
    <x v="0"/>
    <x v="0"/>
    <x v="1"/>
    <x v="1"/>
    <x v="1"/>
    <x v="1"/>
    <x v="0"/>
    <x v="0"/>
    <x v="4"/>
    <x v="4"/>
    <x v="1"/>
    <x v="2"/>
    <x v="0"/>
    <x v="2"/>
    <x v="0"/>
    <x v="0"/>
    <x v="3"/>
    <x v="0"/>
    <x v="0"/>
    <x v="0"/>
    <x v="0"/>
    <x v="1"/>
  </r>
  <r>
    <n v="11991"/>
    <s v="f4f47c0716869bd365a15e764900dc08191337655523b1f374856cb049345317"/>
    <x v="0"/>
    <x v="0"/>
    <x v="0"/>
    <x v="0"/>
    <x v="2"/>
    <x v="1"/>
    <x v="2"/>
    <x v="1"/>
    <x v="0"/>
    <x v="2"/>
    <x v="1"/>
    <x v="1"/>
    <x v="1"/>
    <x v="0"/>
    <x v="1"/>
    <x v="2"/>
    <x v="0"/>
    <x v="1"/>
    <x v="0"/>
    <x v="2"/>
    <x v="0"/>
    <x v="0"/>
    <x v="1"/>
    <x v="1"/>
    <x v="2"/>
    <x v="2"/>
    <x v="1"/>
    <s v="Report immediately to direct supervisor"/>
    <x v="0"/>
    <x v="1"/>
    <x v="1"/>
    <x v="0"/>
    <x v="0"/>
    <x v="0"/>
    <x v="0"/>
    <x v="0"/>
    <x v="1"/>
    <x v="2"/>
    <x v="0"/>
    <x v="1"/>
    <x v="0"/>
    <x v="1"/>
    <x v="1"/>
    <x v="1"/>
    <x v="2"/>
    <x v="1"/>
    <x v="2"/>
    <x v="1"/>
    <x v="1"/>
    <x v="1"/>
  </r>
  <r>
    <n v="11995"/>
    <s v="f4f47c0716869bd365a15e764900dc08191337655523b1f374856cb049345317"/>
    <x v="0"/>
    <x v="0"/>
    <x v="1"/>
    <x v="1"/>
    <x v="0"/>
    <x v="0"/>
    <x v="0"/>
    <x v="2"/>
    <x v="1"/>
    <x v="3"/>
    <x v="0"/>
    <x v="0"/>
    <x v="1"/>
    <x v="1"/>
    <x v="0"/>
    <x v="0"/>
    <x v="0"/>
    <x v="0"/>
    <x v="1"/>
    <x v="2"/>
    <x v="1"/>
    <x v="3"/>
    <x v="0"/>
    <x v="0"/>
    <x v="3"/>
    <x v="3"/>
    <x v="3"/>
    <s v="Talk to the colleague about his/her behavior"/>
    <x v="0"/>
    <x v="0"/>
    <x v="0"/>
    <x v="0"/>
    <x v="0"/>
    <x v="1"/>
    <x v="0"/>
    <x v="2"/>
    <x v="3"/>
    <x v="4"/>
    <x v="0"/>
    <x v="1"/>
    <x v="0"/>
    <x v="2"/>
    <x v="0"/>
    <x v="0"/>
    <x v="3"/>
    <x v="0"/>
    <x v="0"/>
    <x v="0"/>
    <x v="1"/>
    <x v="1"/>
  </r>
  <r>
    <n v="11998"/>
    <s v="f4f47c0716869bd365a15e764900dc08191337655523b1f374856cb049345317"/>
    <x v="0"/>
    <x v="0"/>
    <x v="0"/>
    <x v="0"/>
    <x v="1"/>
    <x v="2"/>
    <x v="1"/>
    <x v="2"/>
    <x v="0"/>
    <x v="1"/>
    <x v="1"/>
    <x v="0"/>
    <x v="3"/>
    <x v="2"/>
    <x v="1"/>
    <x v="0"/>
    <x v="3"/>
    <x v="3"/>
    <x v="2"/>
    <x v="0"/>
    <x v="3"/>
    <x v="2"/>
    <x v="1"/>
    <x v="1"/>
    <x v="0"/>
    <x v="2"/>
    <x v="0"/>
    <s v="Do nothing"/>
    <x v="1"/>
    <x v="1"/>
    <x v="0"/>
    <x v="0"/>
    <x v="0"/>
    <x v="1"/>
    <x v="1"/>
    <x v="1"/>
    <x v="2"/>
    <x v="3"/>
    <x v="3"/>
    <x v="3"/>
    <x v="1"/>
    <x v="1"/>
    <x v="0"/>
    <x v="3"/>
    <x v="1"/>
    <x v="2"/>
    <x v="3"/>
    <x v="0"/>
    <x v="2"/>
    <x v="1"/>
  </r>
  <r>
    <n v="12003"/>
    <s v="f4f47c0716869bd365a15e764900dc08191337655523b1f374856cb049345317"/>
    <x v="0"/>
    <x v="1"/>
    <x v="2"/>
    <x v="1"/>
    <x v="2"/>
    <x v="1"/>
    <x v="1"/>
    <x v="2"/>
    <x v="1"/>
    <x v="1"/>
    <x v="2"/>
    <x v="1"/>
    <x v="1"/>
    <x v="0"/>
    <x v="1"/>
    <x v="1"/>
    <x v="1"/>
    <x v="0"/>
    <x v="0"/>
    <x v="1"/>
    <x v="0"/>
    <x v="1"/>
    <x v="0"/>
    <x v="1"/>
    <x v="1"/>
    <x v="1"/>
    <x v="2"/>
    <s v="Talk to the colleague about his/her behavior"/>
    <x v="0"/>
    <x v="0"/>
    <x v="0"/>
    <x v="0"/>
    <x v="0"/>
    <x v="0"/>
    <x v="0"/>
    <x v="0"/>
    <x v="1"/>
    <x v="1"/>
    <x v="0"/>
    <x v="1"/>
    <x v="0"/>
    <x v="0"/>
    <x v="0"/>
    <x v="1"/>
    <x v="2"/>
    <x v="1"/>
    <x v="1"/>
    <x v="1"/>
    <x v="0"/>
    <x v="1"/>
  </r>
  <r>
    <n v="12008"/>
    <s v="f4f47c0716869bd365a15e764900dc08191337655523b1f374856cb049345317"/>
    <x v="0"/>
    <x v="0"/>
    <x v="0"/>
    <x v="0"/>
    <x v="1"/>
    <x v="1"/>
    <x v="1"/>
    <x v="1"/>
    <x v="2"/>
    <x v="2"/>
    <x v="2"/>
    <x v="0"/>
    <x v="1"/>
    <x v="0"/>
    <x v="1"/>
    <x v="1"/>
    <x v="1"/>
    <x v="1"/>
    <x v="0"/>
    <x v="2"/>
    <x v="1"/>
    <x v="0"/>
    <x v="0"/>
    <x v="1"/>
    <x v="1"/>
    <x v="3"/>
    <x v="3"/>
    <s v="Report immediately to direct supervisor"/>
    <x v="0"/>
    <x v="1"/>
    <x v="1"/>
    <x v="0"/>
    <x v="0"/>
    <x v="0"/>
    <x v="0"/>
    <x v="0"/>
    <x v="1"/>
    <x v="4"/>
    <x v="0"/>
    <x v="2"/>
    <x v="0"/>
    <x v="2"/>
    <x v="0"/>
    <x v="3"/>
    <x v="0"/>
    <x v="0"/>
    <x v="2"/>
    <x v="1"/>
    <x v="1"/>
    <x v="1"/>
  </r>
  <r>
    <n v="12012"/>
    <s v="f4f47c0716869bd365a15e764900dc08191337655523b1f374856cb049345317"/>
    <x v="0"/>
    <x v="1"/>
    <x v="0"/>
    <x v="0"/>
    <x v="2"/>
    <x v="2"/>
    <x v="1"/>
    <x v="1"/>
    <x v="2"/>
    <x v="2"/>
    <x v="1"/>
    <x v="1"/>
    <x v="3"/>
    <x v="0"/>
    <x v="2"/>
    <x v="1"/>
    <x v="0"/>
    <x v="1"/>
    <x v="0"/>
    <x v="1"/>
    <x v="2"/>
    <x v="0"/>
    <x v="1"/>
    <x v="0"/>
    <x v="1"/>
    <x v="2"/>
    <x v="2"/>
    <s v="Talk to the colleague about his/her behavior"/>
    <x v="0"/>
    <x v="0"/>
    <x v="0"/>
    <x v="0"/>
    <x v="0"/>
    <x v="0"/>
    <x v="0"/>
    <x v="0"/>
    <x v="4"/>
    <x v="0"/>
    <x v="0"/>
    <x v="2"/>
    <x v="0"/>
    <x v="0"/>
    <x v="3"/>
    <x v="1"/>
    <x v="0"/>
    <x v="0"/>
    <x v="1"/>
    <x v="1"/>
    <x v="0"/>
    <x v="1"/>
  </r>
  <r>
    <n v="12014"/>
    <s v="f4f47c0716869bd365a15e764900dc08191337655523b1f374856cb049345317"/>
    <x v="0"/>
    <x v="0"/>
    <x v="0"/>
    <x v="0"/>
    <x v="1"/>
    <x v="1"/>
    <x v="2"/>
    <x v="1"/>
    <x v="2"/>
    <x v="1"/>
    <x v="0"/>
    <x v="1"/>
    <x v="3"/>
    <x v="1"/>
    <x v="1"/>
    <x v="1"/>
    <x v="0"/>
    <x v="1"/>
    <x v="0"/>
    <x v="1"/>
    <x v="3"/>
    <x v="3"/>
    <x v="1"/>
    <x v="2"/>
    <x v="0"/>
    <x v="2"/>
    <x v="0"/>
    <s v="Talk to the colleague about his/her behavior"/>
    <x v="0"/>
    <x v="0"/>
    <x v="0"/>
    <x v="0"/>
    <x v="0"/>
    <x v="0"/>
    <x v="0"/>
    <x v="0"/>
    <x v="3"/>
    <x v="1"/>
    <x v="2"/>
    <x v="2"/>
    <x v="0"/>
    <x v="1"/>
    <x v="0"/>
    <x v="0"/>
    <x v="1"/>
    <x v="0"/>
    <x v="0"/>
    <x v="1"/>
    <x v="3"/>
    <x v="0"/>
  </r>
  <r>
    <n v="12017"/>
    <s v="f4f47c0716869bd365a15e764900dc08191337655523b1f374856cb049345317"/>
    <x v="0"/>
    <x v="1"/>
    <x v="1"/>
    <x v="1"/>
    <x v="1"/>
    <x v="1"/>
    <x v="2"/>
    <x v="1"/>
    <x v="0"/>
    <x v="2"/>
    <x v="1"/>
    <x v="2"/>
    <x v="0"/>
    <x v="0"/>
    <x v="1"/>
    <x v="1"/>
    <x v="1"/>
    <x v="2"/>
    <x v="1"/>
    <x v="1"/>
    <x v="0"/>
    <x v="1"/>
    <x v="1"/>
    <x v="1"/>
    <x v="2"/>
    <x v="0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1"/>
    <x v="3"/>
    <x v="1"/>
    <x v="1"/>
    <x v="1"/>
    <x v="1"/>
    <x v="0"/>
    <x v="0"/>
    <x v="1"/>
  </r>
  <r>
    <n v="12018"/>
    <s v="f4f47c0716869bd365a15e764900dc08191337655523b1f374856cb049345317"/>
    <x v="0"/>
    <x v="1"/>
    <x v="1"/>
    <x v="1"/>
    <x v="1"/>
    <x v="2"/>
    <x v="1"/>
    <x v="1"/>
    <x v="1"/>
    <x v="2"/>
    <x v="2"/>
    <x v="0"/>
    <x v="3"/>
    <x v="2"/>
    <x v="1"/>
    <x v="1"/>
    <x v="0"/>
    <x v="1"/>
    <x v="1"/>
    <x v="1"/>
    <x v="0"/>
    <x v="3"/>
    <x v="1"/>
    <x v="1"/>
    <x v="2"/>
    <x v="0"/>
    <x v="3"/>
    <s v="Report immediately to internal investigation body, Report immediately to direct supervisor"/>
    <x v="0"/>
    <x v="1"/>
    <x v="1"/>
    <x v="1"/>
    <x v="0"/>
    <x v="0"/>
    <x v="0"/>
    <x v="0"/>
    <x v="1"/>
    <x v="4"/>
    <x v="0"/>
    <x v="1"/>
    <x v="0"/>
    <x v="1"/>
    <x v="3"/>
    <x v="0"/>
    <x v="0"/>
    <x v="1"/>
    <x v="0"/>
    <x v="1"/>
    <x v="0"/>
    <x v="1"/>
  </r>
  <r>
    <n v="12020"/>
    <s v="f4f47c0716869bd365a15e764900dc08191337655523b1f374856cb049345317"/>
    <x v="0"/>
    <x v="0"/>
    <x v="0"/>
    <x v="0"/>
    <x v="1"/>
    <x v="1"/>
    <x v="1"/>
    <x v="2"/>
    <x v="1"/>
    <x v="2"/>
    <x v="2"/>
    <x v="1"/>
    <x v="2"/>
    <x v="0"/>
    <x v="1"/>
    <x v="1"/>
    <x v="0"/>
    <x v="3"/>
    <x v="0"/>
    <x v="2"/>
    <x v="1"/>
    <x v="3"/>
    <x v="1"/>
    <x v="1"/>
    <x v="2"/>
    <x v="1"/>
    <x v="2"/>
    <s v="Report immediately to direct supervisor"/>
    <x v="0"/>
    <x v="1"/>
    <x v="1"/>
    <x v="0"/>
    <x v="0"/>
    <x v="0"/>
    <x v="0"/>
    <x v="0"/>
    <x v="1"/>
    <x v="0"/>
    <x v="1"/>
    <x v="1"/>
    <x v="0"/>
    <x v="2"/>
    <x v="0"/>
    <x v="1"/>
    <x v="1"/>
    <x v="1"/>
    <x v="2"/>
    <x v="1"/>
    <x v="0"/>
    <x v="1"/>
  </r>
  <r>
    <n v="12022"/>
    <s v="f4f47c0716869bd365a15e764900dc08191337655523b1f374856cb049345317"/>
    <x v="0"/>
    <x v="0"/>
    <x v="1"/>
    <x v="0"/>
    <x v="0"/>
    <x v="2"/>
    <x v="1"/>
    <x v="1"/>
    <x v="3"/>
    <x v="1"/>
    <x v="0"/>
    <x v="0"/>
    <x v="2"/>
    <x v="0"/>
    <x v="0"/>
    <x v="0"/>
    <x v="0"/>
    <x v="0"/>
    <x v="1"/>
    <x v="1"/>
    <x v="0"/>
    <x v="3"/>
    <x v="0"/>
    <x v="0"/>
    <x v="2"/>
    <x v="2"/>
    <x v="0"/>
    <s v="Report immediately to direct supervisor"/>
    <x v="0"/>
    <x v="1"/>
    <x v="1"/>
    <x v="0"/>
    <x v="0"/>
    <x v="0"/>
    <x v="0"/>
    <x v="2"/>
    <x v="1"/>
    <x v="1"/>
    <x v="0"/>
    <x v="1"/>
    <x v="0"/>
    <x v="0"/>
    <x v="3"/>
    <x v="3"/>
    <x v="0"/>
    <x v="0"/>
    <x v="1"/>
    <x v="1"/>
    <x v="0"/>
    <x v="1"/>
  </r>
  <r>
    <n v="12024"/>
    <s v="f4f47c0716869bd365a15e764900dc08191337655523b1f374856cb049345317"/>
    <x v="0"/>
    <x v="1"/>
    <x v="0"/>
    <x v="0"/>
    <x v="0"/>
    <x v="2"/>
    <x v="0"/>
    <x v="2"/>
    <x v="3"/>
    <x v="0"/>
    <x v="0"/>
    <x v="3"/>
    <x v="1"/>
    <x v="2"/>
    <x v="0"/>
    <x v="0"/>
    <x v="0"/>
    <x v="0"/>
    <x v="0"/>
    <x v="3"/>
    <x v="2"/>
    <x v="1"/>
    <x v="0"/>
    <x v="0"/>
    <x v="0"/>
    <x v="2"/>
    <x v="0"/>
    <s v="Talk to the colleague about his/her behavior"/>
    <x v="0"/>
    <x v="0"/>
    <x v="0"/>
    <x v="0"/>
    <x v="0"/>
    <x v="1"/>
    <x v="0"/>
    <x v="0"/>
    <x v="3"/>
    <x v="1"/>
    <x v="0"/>
    <x v="0"/>
    <x v="0"/>
    <x v="0"/>
    <x v="1"/>
    <x v="0"/>
    <x v="1"/>
    <x v="0"/>
    <x v="3"/>
    <x v="0"/>
    <x v="1"/>
    <x v="0"/>
  </r>
  <r>
    <n v="12026"/>
    <s v="f4f47c0716869bd365a15e764900dc08191337655523b1f374856cb049345317"/>
    <x v="0"/>
    <x v="1"/>
    <x v="0"/>
    <x v="0"/>
    <x v="1"/>
    <x v="2"/>
    <x v="0"/>
    <x v="1"/>
    <x v="2"/>
    <x v="1"/>
    <x v="0"/>
    <x v="0"/>
    <x v="0"/>
    <x v="0"/>
    <x v="1"/>
    <x v="1"/>
    <x v="0"/>
    <x v="1"/>
    <x v="0"/>
    <x v="2"/>
    <x v="1"/>
    <x v="3"/>
    <x v="0"/>
    <x v="0"/>
    <x v="1"/>
    <x v="0"/>
    <x v="0"/>
    <s v="Talk to the colleague about his/her behavior"/>
    <x v="0"/>
    <x v="0"/>
    <x v="0"/>
    <x v="0"/>
    <x v="0"/>
    <x v="1"/>
    <x v="0"/>
    <x v="0"/>
    <x v="3"/>
    <x v="1"/>
    <x v="0"/>
    <x v="0"/>
    <x v="0"/>
    <x v="0"/>
    <x v="1"/>
    <x v="3"/>
    <x v="0"/>
    <x v="0"/>
    <x v="0"/>
    <x v="2"/>
    <x v="1"/>
    <x v="1"/>
  </r>
  <r>
    <n v="12027"/>
    <s v="f4f47c0716869bd365a15e764900dc08191337655523b1f374856cb049345317"/>
    <x v="0"/>
    <x v="1"/>
    <x v="1"/>
    <x v="0"/>
    <x v="0"/>
    <x v="2"/>
    <x v="1"/>
    <x v="2"/>
    <x v="0"/>
    <x v="0"/>
    <x v="1"/>
    <x v="0"/>
    <x v="0"/>
    <x v="0"/>
    <x v="0"/>
    <x v="0"/>
    <x v="0"/>
    <x v="0"/>
    <x v="0"/>
    <x v="1"/>
    <x v="1"/>
    <x v="3"/>
    <x v="1"/>
    <x v="0"/>
    <x v="0"/>
    <x v="0"/>
    <x v="2"/>
    <s v="Report immediately to direct supervisor"/>
    <x v="0"/>
    <x v="1"/>
    <x v="1"/>
    <x v="0"/>
    <x v="0"/>
    <x v="0"/>
    <x v="0"/>
    <x v="2"/>
    <x v="1"/>
    <x v="4"/>
    <x v="4"/>
    <x v="0"/>
    <x v="0"/>
    <x v="1"/>
    <x v="3"/>
    <x v="0"/>
    <x v="0"/>
    <x v="1"/>
    <x v="0"/>
    <x v="0"/>
    <x v="0"/>
    <x v="1"/>
  </r>
  <r>
    <n v="12032"/>
    <s v="f4f47c0716869bd365a15e764900dc08191337655523b1f374856cb049345317"/>
    <x v="0"/>
    <x v="1"/>
    <x v="0"/>
    <x v="0"/>
    <x v="1"/>
    <x v="2"/>
    <x v="1"/>
    <x v="1"/>
    <x v="0"/>
    <x v="1"/>
    <x v="1"/>
    <x v="1"/>
    <x v="0"/>
    <x v="1"/>
    <x v="1"/>
    <x v="1"/>
    <x v="0"/>
    <x v="1"/>
    <x v="1"/>
    <x v="2"/>
    <x v="0"/>
    <x v="3"/>
    <x v="0"/>
    <x v="1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0"/>
    <x v="1"/>
    <x v="1"/>
    <x v="1"/>
    <x v="0"/>
    <x v="1"/>
    <x v="0"/>
    <x v="0"/>
    <x v="1"/>
  </r>
  <r>
    <n v="12033"/>
    <s v="f4f47c0716869bd365a15e764900dc08191337655523b1f374856cb049345317"/>
    <x v="0"/>
    <x v="1"/>
    <x v="1"/>
    <x v="1"/>
    <x v="1"/>
    <x v="2"/>
    <x v="1"/>
    <x v="2"/>
    <x v="1"/>
    <x v="2"/>
    <x v="1"/>
    <x v="2"/>
    <x v="2"/>
    <x v="0"/>
    <x v="2"/>
    <x v="1"/>
    <x v="1"/>
    <x v="2"/>
    <x v="1"/>
    <x v="1"/>
    <x v="0"/>
    <x v="1"/>
    <x v="0"/>
    <x v="1"/>
    <x v="2"/>
    <x v="1"/>
    <x v="1"/>
    <s v="Report immediately to direct supervisor"/>
    <x v="0"/>
    <x v="1"/>
    <x v="1"/>
    <x v="0"/>
    <x v="0"/>
    <x v="0"/>
    <x v="0"/>
    <x v="0"/>
    <x v="0"/>
    <x v="0"/>
    <x v="2"/>
    <x v="2"/>
    <x v="0"/>
    <x v="3"/>
    <x v="3"/>
    <x v="2"/>
    <x v="1"/>
    <x v="1"/>
    <x v="1"/>
    <x v="1"/>
    <x v="0"/>
    <x v="1"/>
  </r>
  <r>
    <n v="12039"/>
    <s v="f4f47c0716869bd365a15e764900dc08191337655523b1f374856cb049345317"/>
    <x v="0"/>
    <x v="1"/>
    <x v="2"/>
    <x v="1"/>
    <x v="0"/>
    <x v="0"/>
    <x v="0"/>
    <x v="2"/>
    <x v="1"/>
    <x v="2"/>
    <x v="1"/>
    <x v="1"/>
    <x v="0"/>
    <x v="0"/>
    <x v="0"/>
    <x v="0"/>
    <x v="2"/>
    <x v="0"/>
    <x v="0"/>
    <x v="0"/>
    <x v="0"/>
    <x v="3"/>
    <x v="3"/>
    <x v="1"/>
    <x v="1"/>
    <x v="2"/>
    <x v="0"/>
    <s v="Report immediately to direct supervisor"/>
    <x v="0"/>
    <x v="1"/>
    <x v="1"/>
    <x v="0"/>
    <x v="0"/>
    <x v="0"/>
    <x v="0"/>
    <x v="0"/>
    <x v="0"/>
    <x v="1"/>
    <x v="4"/>
    <x v="4"/>
    <x v="0"/>
    <x v="3"/>
    <x v="0"/>
    <x v="0"/>
    <x v="3"/>
    <x v="1"/>
    <x v="1"/>
    <x v="1"/>
    <x v="0"/>
    <x v="1"/>
  </r>
  <r>
    <n v="12041"/>
    <s v="f4f47c0716869bd365a15e764900dc08191337655523b1f374856cb049345317"/>
    <x v="0"/>
    <x v="1"/>
    <x v="2"/>
    <x v="1"/>
    <x v="1"/>
    <x v="1"/>
    <x v="2"/>
    <x v="1"/>
    <x v="1"/>
    <x v="1"/>
    <x v="2"/>
    <x v="0"/>
    <x v="0"/>
    <x v="0"/>
    <x v="1"/>
    <x v="1"/>
    <x v="0"/>
    <x v="0"/>
    <x v="1"/>
    <x v="1"/>
    <x v="1"/>
    <x v="3"/>
    <x v="2"/>
    <x v="0"/>
    <x v="1"/>
    <x v="0"/>
    <x v="2"/>
    <s v="Report immediately to direct supervisor, Talk to the colleague about his/her behavior"/>
    <x v="0"/>
    <x v="0"/>
    <x v="1"/>
    <x v="0"/>
    <x v="0"/>
    <x v="0"/>
    <x v="0"/>
    <x v="0"/>
    <x v="0"/>
    <x v="1"/>
    <x v="0"/>
    <x v="1"/>
    <x v="0"/>
    <x v="3"/>
    <x v="1"/>
    <x v="1"/>
    <x v="1"/>
    <x v="1"/>
    <x v="1"/>
    <x v="1"/>
    <x v="0"/>
    <x v="1"/>
  </r>
  <r>
    <n v="12050"/>
    <s v="f4f47c0716869bd365a15e764900dc08191337655523b1f374856cb049345317"/>
    <x v="0"/>
    <x v="1"/>
    <x v="1"/>
    <x v="1"/>
    <x v="1"/>
    <x v="1"/>
    <x v="2"/>
    <x v="1"/>
    <x v="1"/>
    <x v="2"/>
    <x v="1"/>
    <x v="2"/>
    <x v="0"/>
    <x v="0"/>
    <x v="2"/>
    <x v="2"/>
    <x v="1"/>
    <x v="2"/>
    <x v="1"/>
    <x v="1"/>
    <x v="0"/>
    <x v="1"/>
    <x v="1"/>
    <x v="1"/>
    <x v="1"/>
    <x v="2"/>
    <x v="2"/>
    <s v="Talk to the colleague about his/her behavior"/>
    <x v="0"/>
    <x v="0"/>
    <x v="0"/>
    <x v="0"/>
    <x v="0"/>
    <x v="1"/>
    <x v="0"/>
    <x v="0"/>
    <x v="1"/>
    <x v="0"/>
    <x v="1"/>
    <x v="1"/>
    <x v="0"/>
    <x v="1"/>
    <x v="3"/>
    <x v="1"/>
    <x v="2"/>
    <x v="1"/>
    <x v="1"/>
    <x v="1"/>
    <x v="0"/>
    <x v="1"/>
  </r>
  <r>
    <n v="12056"/>
    <s v="f4f47c0716869bd365a15e764900dc08191337655523b1f374856cb049345317"/>
    <x v="0"/>
    <x v="0"/>
    <x v="1"/>
    <x v="0"/>
    <x v="1"/>
    <x v="3"/>
    <x v="0"/>
    <x v="0"/>
    <x v="0"/>
    <x v="3"/>
    <x v="0"/>
    <x v="0"/>
    <x v="0"/>
    <x v="1"/>
    <x v="3"/>
    <x v="3"/>
    <x v="0"/>
    <x v="1"/>
    <x v="1"/>
    <x v="2"/>
    <x v="1"/>
    <x v="1"/>
    <x v="1"/>
    <x v="1"/>
    <x v="1"/>
    <x v="1"/>
    <x v="3"/>
    <s v="Report immediately to external investigation body "/>
    <x v="0"/>
    <x v="1"/>
    <x v="0"/>
    <x v="0"/>
    <x v="1"/>
    <x v="1"/>
    <x v="0"/>
    <x v="0"/>
    <x v="0"/>
    <x v="4"/>
    <x v="4"/>
    <x v="2"/>
    <x v="0"/>
    <x v="1"/>
    <x v="1"/>
    <x v="0"/>
    <x v="3"/>
    <x v="0"/>
    <x v="0"/>
    <x v="1"/>
    <x v="0"/>
    <x v="1"/>
  </r>
  <r>
    <n v="12061"/>
    <s v="12fb03ac1a37ec97a745f7417c77b33457aa130b3610aa4ecd9090c401bf9f32"/>
    <x v="0"/>
    <x v="0"/>
    <x v="0"/>
    <x v="0"/>
    <x v="1"/>
    <x v="2"/>
    <x v="1"/>
    <x v="2"/>
    <x v="2"/>
    <x v="0"/>
    <x v="1"/>
    <x v="1"/>
    <x v="1"/>
    <x v="1"/>
    <x v="1"/>
    <x v="1"/>
    <x v="2"/>
    <x v="0"/>
    <x v="0"/>
    <x v="2"/>
    <x v="0"/>
    <x v="0"/>
    <x v="0"/>
    <x v="1"/>
    <x v="0"/>
    <x v="2"/>
    <x v="2"/>
    <s v="Talk to the colleague about his/her behavior"/>
    <x v="0"/>
    <x v="0"/>
    <x v="0"/>
    <x v="0"/>
    <x v="0"/>
    <x v="1"/>
    <x v="0"/>
    <x v="0"/>
    <x v="1"/>
    <x v="0"/>
    <x v="1"/>
    <x v="1"/>
    <x v="0"/>
    <x v="0"/>
    <x v="0"/>
    <x v="1"/>
    <x v="1"/>
    <x v="0"/>
    <x v="1"/>
    <x v="0"/>
    <x v="1"/>
    <x v="0"/>
  </r>
  <r>
    <n v="12069"/>
    <s v="46983a855b9f8f3dee330e23ad51b410a5fa3bde415a34cc11abaebc21d28374"/>
    <x v="0"/>
    <x v="0"/>
    <x v="2"/>
    <x v="1"/>
    <x v="2"/>
    <x v="0"/>
    <x v="0"/>
    <x v="0"/>
    <x v="3"/>
    <x v="0"/>
    <x v="0"/>
    <x v="1"/>
    <x v="1"/>
    <x v="1"/>
    <x v="3"/>
    <x v="3"/>
    <x v="2"/>
    <x v="0"/>
    <x v="3"/>
    <x v="0"/>
    <x v="2"/>
    <x v="3"/>
    <x v="3"/>
    <x v="0"/>
    <x v="0"/>
    <x v="0"/>
    <x v="0"/>
    <s v="Talk to the colleague about his/her behavior"/>
    <x v="0"/>
    <x v="0"/>
    <x v="0"/>
    <x v="0"/>
    <x v="0"/>
    <x v="1"/>
    <x v="0"/>
    <x v="0"/>
    <x v="1"/>
    <x v="1"/>
    <x v="2"/>
    <x v="0"/>
    <x v="0"/>
    <x v="0"/>
    <x v="2"/>
    <x v="3"/>
    <x v="3"/>
    <x v="0"/>
    <x v="1"/>
    <x v="0"/>
    <x v="1"/>
    <x v="0"/>
  </r>
  <r>
    <n v="12075"/>
    <s v="f4f47c0716869bd365a15e764900dc08191337655523b1f374856cb049345317"/>
    <x v="0"/>
    <x v="1"/>
    <x v="1"/>
    <x v="0"/>
    <x v="1"/>
    <x v="2"/>
    <x v="1"/>
    <x v="1"/>
    <x v="1"/>
    <x v="2"/>
    <x v="1"/>
    <x v="0"/>
    <x v="0"/>
    <x v="1"/>
    <x v="1"/>
    <x v="1"/>
    <x v="0"/>
    <x v="1"/>
    <x v="0"/>
    <x v="1"/>
    <x v="1"/>
    <x v="3"/>
    <x v="0"/>
    <x v="0"/>
    <x v="0"/>
    <x v="3"/>
    <x v="3"/>
    <s v="Do nothing"/>
    <x v="1"/>
    <x v="1"/>
    <x v="0"/>
    <x v="0"/>
    <x v="0"/>
    <x v="1"/>
    <x v="1"/>
    <x v="1"/>
    <x v="2"/>
    <x v="3"/>
    <x v="3"/>
    <x v="3"/>
    <x v="2"/>
    <x v="0"/>
    <x v="1"/>
    <x v="0"/>
    <x v="0"/>
    <x v="0"/>
    <x v="1"/>
    <x v="1"/>
    <x v="0"/>
    <x v="1"/>
  </r>
  <r>
    <n v="12081"/>
    <s v="f4f47c0716869bd365a15e764900dc08191337655523b1f374856cb049345317"/>
    <x v="0"/>
    <x v="1"/>
    <x v="1"/>
    <x v="0"/>
    <x v="1"/>
    <x v="1"/>
    <x v="1"/>
    <x v="2"/>
    <x v="0"/>
    <x v="1"/>
    <x v="2"/>
    <x v="1"/>
    <x v="0"/>
    <x v="0"/>
    <x v="1"/>
    <x v="1"/>
    <x v="0"/>
    <x v="0"/>
    <x v="0"/>
    <x v="2"/>
    <x v="0"/>
    <x v="3"/>
    <x v="1"/>
    <x v="1"/>
    <x v="1"/>
    <x v="2"/>
    <x v="2"/>
    <s v="Talk to the colleague about his/her behavior, Report immediately to direct supervisor, Report immediately to internal investigation body"/>
    <x v="0"/>
    <x v="0"/>
    <x v="1"/>
    <x v="1"/>
    <x v="0"/>
    <x v="0"/>
    <x v="0"/>
    <x v="0"/>
    <x v="0"/>
    <x v="0"/>
    <x v="2"/>
    <x v="2"/>
    <x v="0"/>
    <x v="3"/>
    <x v="2"/>
    <x v="1"/>
    <x v="2"/>
    <x v="1"/>
    <x v="0"/>
    <x v="1"/>
    <x v="1"/>
    <x v="1"/>
  </r>
  <r>
    <n v="12084"/>
    <s v="f4f47c0716869bd365a15e764900dc08191337655523b1f374856cb049345317"/>
    <x v="0"/>
    <x v="1"/>
    <x v="0"/>
    <x v="0"/>
    <x v="2"/>
    <x v="1"/>
    <x v="2"/>
    <x v="1"/>
    <x v="0"/>
    <x v="0"/>
    <x v="1"/>
    <x v="1"/>
    <x v="1"/>
    <x v="2"/>
    <x v="1"/>
    <x v="0"/>
    <x v="2"/>
    <x v="1"/>
    <x v="0"/>
    <x v="2"/>
    <x v="2"/>
    <x v="3"/>
    <x v="1"/>
    <x v="1"/>
    <x v="0"/>
    <x v="0"/>
    <x v="0"/>
    <s v="Talk to the colleague about his/her behavior"/>
    <x v="0"/>
    <x v="0"/>
    <x v="0"/>
    <x v="0"/>
    <x v="0"/>
    <x v="1"/>
    <x v="0"/>
    <x v="2"/>
    <x v="3"/>
    <x v="0"/>
    <x v="0"/>
    <x v="1"/>
    <x v="0"/>
    <x v="0"/>
    <x v="1"/>
    <x v="3"/>
    <x v="1"/>
    <x v="0"/>
    <x v="1"/>
    <x v="0"/>
    <x v="0"/>
    <x v="1"/>
  </r>
  <r>
    <n v="12085"/>
    <s v="a1e615cefebb4446c378bb25e475fd84c87291aefed782d0b3b3001668480f7b"/>
    <x v="0"/>
    <x v="0"/>
    <x v="1"/>
    <x v="0"/>
    <x v="1"/>
    <x v="2"/>
    <x v="1"/>
    <x v="2"/>
    <x v="0"/>
    <x v="1"/>
    <x v="1"/>
    <x v="1"/>
    <x v="0"/>
    <x v="0"/>
    <x v="1"/>
    <x v="1"/>
    <x v="0"/>
    <x v="0"/>
    <x v="3"/>
    <x v="3"/>
    <x v="0"/>
    <x v="3"/>
    <x v="1"/>
    <x v="2"/>
    <x v="1"/>
    <x v="1"/>
    <x v="1"/>
    <s v="Report immediately to direct supervisor"/>
    <x v="0"/>
    <x v="1"/>
    <x v="1"/>
    <x v="0"/>
    <x v="0"/>
    <x v="0"/>
    <x v="0"/>
    <x v="0"/>
    <x v="0"/>
    <x v="2"/>
    <x v="1"/>
    <x v="2"/>
    <x v="0"/>
    <x v="3"/>
    <x v="1"/>
    <x v="1"/>
    <x v="2"/>
    <x v="1"/>
    <x v="1"/>
    <x v="0"/>
    <x v="0"/>
    <x v="1"/>
  </r>
  <r>
    <n v="12086"/>
    <s v="f4f47c0716869bd365a15e764900dc08191337655523b1f374856cb049345317"/>
    <x v="0"/>
    <x v="1"/>
    <x v="1"/>
    <x v="0"/>
    <x v="0"/>
    <x v="2"/>
    <x v="1"/>
    <x v="2"/>
    <x v="0"/>
    <x v="1"/>
    <x v="1"/>
    <x v="1"/>
    <x v="0"/>
    <x v="0"/>
    <x v="1"/>
    <x v="1"/>
    <x v="0"/>
    <x v="3"/>
    <x v="2"/>
    <x v="2"/>
    <x v="0"/>
    <x v="1"/>
    <x v="2"/>
    <x v="1"/>
    <x v="1"/>
    <x v="2"/>
    <x v="0"/>
    <s v="Report immediately to direct supervisor"/>
    <x v="0"/>
    <x v="1"/>
    <x v="1"/>
    <x v="0"/>
    <x v="0"/>
    <x v="0"/>
    <x v="0"/>
    <x v="0"/>
    <x v="1"/>
    <x v="1"/>
    <x v="0"/>
    <x v="1"/>
    <x v="0"/>
    <x v="1"/>
    <x v="1"/>
    <x v="3"/>
    <x v="0"/>
    <x v="0"/>
    <x v="0"/>
    <x v="1"/>
    <x v="0"/>
    <x v="1"/>
  </r>
  <r>
    <n v="12087"/>
    <s v="f4f47c0716869bd365a15e764900dc08191337655523b1f374856cb049345317"/>
    <x v="0"/>
    <x v="1"/>
    <x v="1"/>
    <x v="0"/>
    <x v="2"/>
    <x v="3"/>
    <x v="3"/>
    <x v="2"/>
    <x v="0"/>
    <x v="1"/>
    <x v="3"/>
    <x v="0"/>
    <x v="0"/>
    <x v="0"/>
    <x v="1"/>
    <x v="0"/>
    <x v="0"/>
    <x v="1"/>
    <x v="0"/>
    <x v="2"/>
    <x v="0"/>
    <x v="0"/>
    <x v="0"/>
    <x v="0"/>
    <x v="0"/>
    <x v="0"/>
    <x v="3"/>
    <s v="Talk to the colleague about his/her behavior, Report immediately to direct supervisor"/>
    <x v="0"/>
    <x v="0"/>
    <x v="1"/>
    <x v="0"/>
    <x v="0"/>
    <x v="0"/>
    <x v="0"/>
    <x v="0"/>
    <x v="1"/>
    <x v="4"/>
    <x v="4"/>
    <x v="1"/>
    <x v="0"/>
    <x v="2"/>
    <x v="0"/>
    <x v="0"/>
    <x v="3"/>
    <x v="0"/>
    <x v="3"/>
    <x v="0"/>
    <x v="1"/>
    <x v="0"/>
  </r>
  <r>
    <n v="12088"/>
    <s v="f4f47c0716869bd365a15e764900dc08191337655523b1f374856cb049345317"/>
    <x v="0"/>
    <x v="0"/>
    <x v="1"/>
    <x v="0"/>
    <x v="1"/>
    <x v="2"/>
    <x v="1"/>
    <x v="2"/>
    <x v="0"/>
    <x v="1"/>
    <x v="1"/>
    <x v="1"/>
    <x v="1"/>
    <x v="0"/>
    <x v="1"/>
    <x v="1"/>
    <x v="0"/>
    <x v="1"/>
    <x v="1"/>
    <x v="1"/>
    <x v="0"/>
    <x v="1"/>
    <x v="2"/>
    <x v="2"/>
    <x v="0"/>
    <x v="0"/>
    <x v="3"/>
    <s v="Report immediately to direct supervisor"/>
    <x v="0"/>
    <x v="1"/>
    <x v="1"/>
    <x v="0"/>
    <x v="0"/>
    <x v="0"/>
    <x v="0"/>
    <x v="0"/>
    <x v="1"/>
    <x v="4"/>
    <x v="1"/>
    <x v="1"/>
    <x v="0"/>
    <x v="0"/>
    <x v="1"/>
    <x v="3"/>
    <x v="1"/>
    <x v="0"/>
    <x v="0"/>
    <x v="0"/>
    <x v="1"/>
    <x v="1"/>
  </r>
  <r>
    <n v="12089"/>
    <s v="f4f47c0716869bd365a15e764900dc08191337655523b1f374856cb049345317"/>
    <x v="0"/>
    <x v="1"/>
    <x v="2"/>
    <x v="1"/>
    <x v="1"/>
    <x v="2"/>
    <x v="1"/>
    <x v="2"/>
    <x v="0"/>
    <x v="0"/>
    <x v="1"/>
    <x v="0"/>
    <x v="0"/>
    <x v="0"/>
    <x v="1"/>
    <x v="0"/>
    <x v="0"/>
    <x v="0"/>
    <x v="1"/>
    <x v="1"/>
    <x v="0"/>
    <x v="3"/>
    <x v="1"/>
    <x v="0"/>
    <x v="1"/>
    <x v="0"/>
    <x v="0"/>
    <s v="Report immediately to direct supervisor"/>
    <x v="0"/>
    <x v="1"/>
    <x v="1"/>
    <x v="0"/>
    <x v="0"/>
    <x v="0"/>
    <x v="0"/>
    <x v="2"/>
    <x v="1"/>
    <x v="1"/>
    <x v="0"/>
    <x v="0"/>
    <x v="0"/>
    <x v="2"/>
    <x v="1"/>
    <x v="0"/>
    <x v="0"/>
    <x v="1"/>
    <x v="1"/>
    <x v="0"/>
    <x v="0"/>
    <x v="1"/>
  </r>
  <r>
    <n v="12092"/>
    <s v="f4f47c0716869bd365a15e764900dc08191337655523b1f374856cb049345317"/>
    <x v="0"/>
    <x v="1"/>
    <x v="2"/>
    <x v="0"/>
    <x v="0"/>
    <x v="1"/>
    <x v="1"/>
    <x v="2"/>
    <x v="1"/>
    <x v="2"/>
    <x v="1"/>
    <x v="0"/>
    <x v="0"/>
    <x v="0"/>
    <x v="2"/>
    <x v="1"/>
    <x v="0"/>
    <x v="0"/>
    <x v="1"/>
    <x v="1"/>
    <x v="0"/>
    <x v="3"/>
    <x v="2"/>
    <x v="0"/>
    <x v="1"/>
    <x v="0"/>
    <x v="2"/>
    <s v="Report immediately to direct supervisor"/>
    <x v="0"/>
    <x v="1"/>
    <x v="1"/>
    <x v="0"/>
    <x v="0"/>
    <x v="0"/>
    <x v="0"/>
    <x v="0"/>
    <x v="0"/>
    <x v="1"/>
    <x v="1"/>
    <x v="1"/>
    <x v="0"/>
    <x v="3"/>
    <x v="3"/>
    <x v="1"/>
    <x v="0"/>
    <x v="1"/>
    <x v="1"/>
    <x v="0"/>
    <x v="0"/>
    <x v="1"/>
  </r>
  <r>
    <n v="12093"/>
    <s v="556ee44b2251bdfa02acc6a7a0c09b367b714749db393734d2570769feca79bc"/>
    <x v="0"/>
    <x v="1"/>
    <x v="0"/>
    <x v="0"/>
    <x v="1"/>
    <x v="1"/>
    <x v="0"/>
    <x v="1"/>
    <x v="1"/>
    <x v="2"/>
    <x v="1"/>
    <x v="1"/>
    <x v="0"/>
    <x v="0"/>
    <x v="2"/>
    <x v="2"/>
    <x v="1"/>
    <x v="1"/>
    <x v="3"/>
    <x v="0"/>
    <x v="0"/>
    <x v="0"/>
    <x v="1"/>
    <x v="1"/>
    <x v="1"/>
    <x v="2"/>
    <x v="1"/>
    <s v="Report immediately to direct supervisor"/>
    <x v="0"/>
    <x v="1"/>
    <x v="1"/>
    <x v="0"/>
    <x v="0"/>
    <x v="0"/>
    <x v="0"/>
    <x v="0"/>
    <x v="0"/>
    <x v="2"/>
    <x v="2"/>
    <x v="2"/>
    <x v="0"/>
    <x v="2"/>
    <x v="0"/>
    <x v="0"/>
    <x v="2"/>
    <x v="1"/>
    <x v="1"/>
    <x v="1"/>
    <x v="0"/>
    <x v="0"/>
  </r>
  <r>
    <n v="12094"/>
    <s v="a6b730e2ffd5d3b0a55b9333ddf2504c7f198f531816909721dada0577598347"/>
    <x v="0"/>
    <x v="1"/>
    <x v="1"/>
    <x v="1"/>
    <x v="2"/>
    <x v="1"/>
    <x v="1"/>
    <x v="1"/>
    <x v="1"/>
    <x v="2"/>
    <x v="2"/>
    <x v="2"/>
    <x v="2"/>
    <x v="0"/>
    <x v="2"/>
    <x v="2"/>
    <x v="1"/>
    <x v="1"/>
    <x v="1"/>
    <x v="1"/>
    <x v="0"/>
    <x v="1"/>
    <x v="2"/>
    <x v="1"/>
    <x v="1"/>
    <x v="2"/>
    <x v="2"/>
    <s v="Report immediately to direct supervisor, Report immediately to internal investigation body"/>
    <x v="0"/>
    <x v="1"/>
    <x v="1"/>
    <x v="1"/>
    <x v="0"/>
    <x v="0"/>
    <x v="0"/>
    <x v="0"/>
    <x v="0"/>
    <x v="2"/>
    <x v="0"/>
    <x v="1"/>
    <x v="0"/>
    <x v="3"/>
    <x v="1"/>
    <x v="1"/>
    <x v="1"/>
    <x v="1"/>
    <x v="2"/>
    <x v="1"/>
    <x v="0"/>
    <x v="0"/>
  </r>
  <r>
    <n v="12095"/>
    <s v="f4f47c0716869bd365a15e764900dc08191337655523b1f374856cb049345317"/>
    <x v="0"/>
    <x v="1"/>
    <x v="0"/>
    <x v="0"/>
    <x v="2"/>
    <x v="1"/>
    <x v="1"/>
    <x v="1"/>
    <x v="2"/>
    <x v="1"/>
    <x v="1"/>
    <x v="1"/>
    <x v="0"/>
    <x v="0"/>
    <x v="1"/>
    <x v="1"/>
    <x v="0"/>
    <x v="3"/>
    <x v="0"/>
    <x v="2"/>
    <x v="1"/>
    <x v="2"/>
    <x v="1"/>
    <x v="1"/>
    <x v="1"/>
    <x v="2"/>
    <x v="2"/>
    <s v="Report immediately to direct supervisor"/>
    <x v="0"/>
    <x v="1"/>
    <x v="1"/>
    <x v="0"/>
    <x v="0"/>
    <x v="0"/>
    <x v="0"/>
    <x v="0"/>
    <x v="0"/>
    <x v="0"/>
    <x v="2"/>
    <x v="2"/>
    <x v="0"/>
    <x v="1"/>
    <x v="0"/>
    <x v="1"/>
    <x v="1"/>
    <x v="1"/>
    <x v="2"/>
    <x v="1"/>
    <x v="1"/>
    <x v="0"/>
  </r>
  <r>
    <n v="12100"/>
    <s v="655d1639be23b86417518e4ec6d54fade36dcfe253a68d9fbb8d90625a272b30"/>
    <x v="0"/>
    <x v="0"/>
    <x v="2"/>
    <x v="1"/>
    <x v="2"/>
    <x v="1"/>
    <x v="1"/>
    <x v="1"/>
    <x v="1"/>
    <x v="2"/>
    <x v="1"/>
    <x v="1"/>
    <x v="2"/>
    <x v="0"/>
    <x v="2"/>
    <x v="2"/>
    <x v="1"/>
    <x v="2"/>
    <x v="1"/>
    <x v="1"/>
    <x v="0"/>
    <x v="2"/>
    <x v="2"/>
    <x v="2"/>
    <x v="2"/>
    <x v="2"/>
    <x v="2"/>
    <s v="Report immediately to internal investigation body"/>
    <x v="0"/>
    <x v="1"/>
    <x v="0"/>
    <x v="1"/>
    <x v="0"/>
    <x v="0"/>
    <x v="0"/>
    <x v="0"/>
    <x v="0"/>
    <x v="0"/>
    <x v="0"/>
    <x v="2"/>
    <x v="0"/>
    <x v="1"/>
    <x v="3"/>
    <x v="1"/>
    <x v="1"/>
    <x v="1"/>
    <x v="1"/>
    <x v="0"/>
    <x v="1"/>
    <x v="1"/>
  </r>
  <r>
    <n v="12101"/>
    <s v="f4f47c0716869bd365a15e764900dc08191337655523b1f374856cb049345317"/>
    <x v="0"/>
    <x v="0"/>
    <x v="0"/>
    <x v="0"/>
    <x v="1"/>
    <x v="2"/>
    <x v="1"/>
    <x v="1"/>
    <x v="0"/>
    <x v="1"/>
    <x v="1"/>
    <x v="0"/>
    <x v="1"/>
    <x v="1"/>
    <x v="1"/>
    <x v="1"/>
    <x v="2"/>
    <x v="0"/>
    <x v="0"/>
    <x v="0"/>
    <x v="2"/>
    <x v="0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0"/>
    <x v="1"/>
    <x v="1"/>
    <x v="1"/>
    <x v="1"/>
    <x v="0"/>
    <x v="1"/>
    <x v="1"/>
  </r>
  <r>
    <n v="12102"/>
    <s v="f4f47c0716869bd365a15e764900dc08191337655523b1f374856cb049345317"/>
    <x v="0"/>
    <x v="0"/>
    <x v="0"/>
    <x v="0"/>
    <x v="2"/>
    <x v="2"/>
    <x v="3"/>
    <x v="1"/>
    <x v="1"/>
    <x v="1"/>
    <x v="1"/>
    <x v="0"/>
    <x v="1"/>
    <x v="0"/>
    <x v="0"/>
    <x v="0"/>
    <x v="0"/>
    <x v="1"/>
    <x v="3"/>
    <x v="2"/>
    <x v="0"/>
    <x v="0"/>
    <x v="1"/>
    <x v="1"/>
    <x v="0"/>
    <x v="3"/>
    <x v="0"/>
    <s v="Report immediately to direct supervisor, Report immediately to external investigation body "/>
    <x v="0"/>
    <x v="1"/>
    <x v="1"/>
    <x v="0"/>
    <x v="1"/>
    <x v="0"/>
    <x v="0"/>
    <x v="0"/>
    <x v="0"/>
    <x v="0"/>
    <x v="2"/>
    <x v="2"/>
    <x v="0"/>
    <x v="2"/>
    <x v="0"/>
    <x v="0"/>
    <x v="1"/>
    <x v="0"/>
    <x v="3"/>
    <x v="1"/>
    <x v="0"/>
    <x v="1"/>
  </r>
  <r>
    <n v="12103"/>
    <s v="f4f47c0716869bd365a15e764900dc08191337655523b1f374856cb049345317"/>
    <x v="0"/>
    <x v="1"/>
    <x v="0"/>
    <x v="0"/>
    <x v="0"/>
    <x v="2"/>
    <x v="1"/>
    <x v="2"/>
    <x v="0"/>
    <x v="2"/>
    <x v="2"/>
    <x v="1"/>
    <x v="0"/>
    <x v="0"/>
    <x v="1"/>
    <x v="1"/>
    <x v="1"/>
    <x v="0"/>
    <x v="0"/>
    <x v="2"/>
    <x v="1"/>
    <x v="1"/>
    <x v="1"/>
    <x v="1"/>
    <x v="2"/>
    <x v="1"/>
    <x v="2"/>
    <s v="Report immediately to direct supervisor, Report immediately to internal investigation body"/>
    <x v="0"/>
    <x v="1"/>
    <x v="1"/>
    <x v="1"/>
    <x v="0"/>
    <x v="0"/>
    <x v="0"/>
    <x v="0"/>
    <x v="0"/>
    <x v="0"/>
    <x v="1"/>
    <x v="1"/>
    <x v="0"/>
    <x v="1"/>
    <x v="0"/>
    <x v="3"/>
    <x v="1"/>
    <x v="0"/>
    <x v="1"/>
    <x v="0"/>
    <x v="0"/>
    <x v="1"/>
  </r>
  <r>
    <n v="12104"/>
    <s v="f4f47c0716869bd365a15e764900dc08191337655523b1f374856cb049345317"/>
    <x v="0"/>
    <x v="0"/>
    <x v="0"/>
    <x v="0"/>
    <x v="2"/>
    <x v="2"/>
    <x v="1"/>
    <x v="2"/>
    <x v="0"/>
    <x v="1"/>
    <x v="1"/>
    <x v="1"/>
    <x v="0"/>
    <x v="0"/>
    <x v="1"/>
    <x v="1"/>
    <x v="0"/>
    <x v="1"/>
    <x v="1"/>
    <x v="1"/>
    <x v="1"/>
    <x v="3"/>
    <x v="1"/>
    <x v="1"/>
    <x v="0"/>
    <x v="1"/>
    <x v="1"/>
    <s v="Report immediately to direct supervisor"/>
    <x v="0"/>
    <x v="1"/>
    <x v="1"/>
    <x v="0"/>
    <x v="0"/>
    <x v="0"/>
    <x v="0"/>
    <x v="0"/>
    <x v="1"/>
    <x v="2"/>
    <x v="0"/>
    <x v="1"/>
    <x v="0"/>
    <x v="0"/>
    <x v="3"/>
    <x v="1"/>
    <x v="1"/>
    <x v="0"/>
    <x v="1"/>
    <x v="0"/>
    <x v="0"/>
    <x v="1"/>
  </r>
  <r>
    <n v="12106"/>
    <s v="f4f47c0716869bd365a15e764900dc08191337655523b1f374856cb049345317"/>
    <x v="0"/>
    <x v="1"/>
    <x v="0"/>
    <x v="0"/>
    <x v="2"/>
    <x v="1"/>
    <x v="2"/>
    <x v="1"/>
    <x v="1"/>
    <x v="2"/>
    <x v="2"/>
    <x v="1"/>
    <x v="0"/>
    <x v="0"/>
    <x v="2"/>
    <x v="2"/>
    <x v="1"/>
    <x v="2"/>
    <x v="1"/>
    <x v="2"/>
    <x v="1"/>
    <x v="0"/>
    <x v="1"/>
    <x v="1"/>
    <x v="1"/>
    <x v="1"/>
    <x v="2"/>
    <s v="Talk to the colleague about his/her behavior, Report immediately to direct supervisor"/>
    <x v="0"/>
    <x v="0"/>
    <x v="1"/>
    <x v="0"/>
    <x v="0"/>
    <x v="0"/>
    <x v="0"/>
    <x v="0"/>
    <x v="0"/>
    <x v="0"/>
    <x v="2"/>
    <x v="2"/>
    <x v="0"/>
    <x v="3"/>
    <x v="2"/>
    <x v="1"/>
    <x v="0"/>
    <x v="1"/>
    <x v="0"/>
    <x v="3"/>
    <x v="0"/>
    <x v="1"/>
  </r>
  <r>
    <n v="12107"/>
    <s v="f4f47c0716869bd365a15e764900dc08191337655523b1f374856cb049345317"/>
    <x v="0"/>
    <x v="0"/>
    <x v="0"/>
    <x v="0"/>
    <x v="1"/>
    <x v="0"/>
    <x v="0"/>
    <x v="2"/>
    <x v="0"/>
    <x v="0"/>
    <x v="0"/>
    <x v="1"/>
    <x v="0"/>
    <x v="0"/>
    <x v="1"/>
    <x v="1"/>
    <x v="0"/>
    <x v="1"/>
    <x v="1"/>
    <x v="0"/>
    <x v="1"/>
    <x v="3"/>
    <x v="1"/>
    <x v="0"/>
    <x v="0"/>
    <x v="2"/>
    <x v="2"/>
    <s v="Report immediately to direct supervisor"/>
    <x v="0"/>
    <x v="1"/>
    <x v="1"/>
    <x v="0"/>
    <x v="0"/>
    <x v="0"/>
    <x v="0"/>
    <x v="2"/>
    <x v="1"/>
    <x v="1"/>
    <x v="1"/>
    <x v="1"/>
    <x v="0"/>
    <x v="2"/>
    <x v="0"/>
    <x v="1"/>
    <x v="1"/>
    <x v="1"/>
    <x v="1"/>
    <x v="0"/>
    <x v="1"/>
    <x v="0"/>
  </r>
  <r>
    <n v="12108"/>
    <s v="f4f47c0716869bd365a15e764900dc08191337655523b1f374856cb049345317"/>
    <x v="0"/>
    <x v="0"/>
    <x v="1"/>
    <x v="0"/>
    <x v="2"/>
    <x v="1"/>
    <x v="0"/>
    <x v="1"/>
    <x v="0"/>
    <x v="2"/>
    <x v="2"/>
    <x v="1"/>
    <x v="1"/>
    <x v="0"/>
    <x v="2"/>
    <x v="2"/>
    <x v="1"/>
    <x v="1"/>
    <x v="1"/>
    <x v="3"/>
    <x v="0"/>
    <x v="0"/>
    <x v="2"/>
    <x v="2"/>
    <x v="2"/>
    <x v="0"/>
    <x v="1"/>
    <s v="Report immediately to direct supervisor"/>
    <x v="0"/>
    <x v="1"/>
    <x v="1"/>
    <x v="0"/>
    <x v="0"/>
    <x v="0"/>
    <x v="0"/>
    <x v="0"/>
    <x v="0"/>
    <x v="0"/>
    <x v="0"/>
    <x v="2"/>
    <x v="0"/>
    <x v="0"/>
    <x v="1"/>
    <x v="3"/>
    <x v="2"/>
    <x v="0"/>
    <x v="1"/>
    <x v="1"/>
    <x v="0"/>
    <x v="1"/>
  </r>
  <r>
    <n v="12109"/>
    <s v="f4f47c0716869bd365a15e764900dc08191337655523b1f374856cb049345317"/>
    <x v="0"/>
    <x v="1"/>
    <x v="1"/>
    <x v="0"/>
    <x v="0"/>
    <x v="0"/>
    <x v="3"/>
    <x v="2"/>
    <x v="0"/>
    <x v="0"/>
    <x v="0"/>
    <x v="3"/>
    <x v="3"/>
    <x v="2"/>
    <x v="3"/>
    <x v="0"/>
    <x v="2"/>
    <x v="3"/>
    <x v="2"/>
    <x v="3"/>
    <x v="2"/>
    <x v="0"/>
    <x v="3"/>
    <x v="3"/>
    <x v="3"/>
    <x v="0"/>
    <x v="3"/>
    <s v="Do nothing"/>
    <x v="1"/>
    <x v="1"/>
    <x v="0"/>
    <x v="0"/>
    <x v="0"/>
    <x v="1"/>
    <x v="0"/>
    <x v="0"/>
    <x v="3"/>
    <x v="4"/>
    <x v="4"/>
    <x v="4"/>
    <x v="0"/>
    <x v="2"/>
    <x v="0"/>
    <x v="0"/>
    <x v="3"/>
    <x v="2"/>
    <x v="3"/>
    <x v="2"/>
    <x v="1"/>
    <x v="0"/>
  </r>
  <r>
    <n v="12112"/>
    <s v="f4f47c0716869bd365a15e764900dc08191337655523b1f374856cb049345317"/>
    <x v="0"/>
    <x v="1"/>
    <x v="1"/>
    <x v="0"/>
    <x v="1"/>
    <x v="2"/>
    <x v="2"/>
    <x v="2"/>
    <x v="0"/>
    <x v="1"/>
    <x v="1"/>
    <x v="1"/>
    <x v="1"/>
    <x v="0"/>
    <x v="1"/>
    <x v="1"/>
    <x v="0"/>
    <x v="1"/>
    <x v="0"/>
    <x v="2"/>
    <x v="1"/>
    <x v="3"/>
    <x v="1"/>
    <x v="2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1"/>
    <x v="3"/>
    <x v="1"/>
    <x v="1"/>
    <x v="1"/>
    <x v="1"/>
    <x v="0"/>
    <x v="1"/>
  </r>
  <r>
    <n v="12113"/>
    <s v="f4f47c0716869bd365a15e764900dc08191337655523b1f374856cb049345317"/>
    <x v="0"/>
    <x v="1"/>
    <x v="1"/>
    <x v="1"/>
    <x v="0"/>
    <x v="2"/>
    <x v="1"/>
    <x v="2"/>
    <x v="1"/>
    <x v="1"/>
    <x v="1"/>
    <x v="1"/>
    <x v="1"/>
    <x v="1"/>
    <x v="1"/>
    <x v="1"/>
    <x v="2"/>
    <x v="0"/>
    <x v="1"/>
    <x v="1"/>
    <x v="0"/>
    <x v="3"/>
    <x v="0"/>
    <x v="0"/>
    <x v="2"/>
    <x v="0"/>
    <x v="0"/>
    <s v="Report immediately to direct supervisor"/>
    <x v="0"/>
    <x v="1"/>
    <x v="1"/>
    <x v="0"/>
    <x v="0"/>
    <x v="1"/>
    <x v="0"/>
    <x v="0"/>
    <x v="0"/>
    <x v="1"/>
    <x v="0"/>
    <x v="2"/>
    <x v="0"/>
    <x v="3"/>
    <x v="0"/>
    <x v="3"/>
    <x v="0"/>
    <x v="1"/>
    <x v="0"/>
    <x v="1"/>
    <x v="0"/>
    <x v="1"/>
  </r>
  <r>
    <n v="12114"/>
    <s v="f4f47c0716869bd365a15e764900dc08191337655523b1f374856cb049345317"/>
    <x v="0"/>
    <x v="0"/>
    <x v="1"/>
    <x v="1"/>
    <x v="1"/>
    <x v="1"/>
    <x v="2"/>
    <x v="2"/>
    <x v="1"/>
    <x v="2"/>
    <x v="1"/>
    <x v="0"/>
    <x v="0"/>
    <x v="0"/>
    <x v="2"/>
    <x v="2"/>
    <x v="0"/>
    <x v="1"/>
    <x v="1"/>
    <x v="1"/>
    <x v="0"/>
    <x v="3"/>
    <x v="1"/>
    <x v="1"/>
    <x v="1"/>
    <x v="2"/>
    <x v="2"/>
    <s v="Report immediately to direct supervisor"/>
    <x v="0"/>
    <x v="1"/>
    <x v="1"/>
    <x v="0"/>
    <x v="0"/>
    <x v="0"/>
    <x v="0"/>
    <x v="0"/>
    <x v="0"/>
    <x v="0"/>
    <x v="2"/>
    <x v="2"/>
    <x v="0"/>
    <x v="2"/>
    <x v="0"/>
    <x v="0"/>
    <x v="1"/>
    <x v="0"/>
    <x v="1"/>
    <x v="0"/>
    <x v="0"/>
    <x v="0"/>
  </r>
  <r>
    <n v="12116"/>
    <s v="f4f47c0716869bd365a15e764900dc08191337655523b1f374856cb049345317"/>
    <x v="0"/>
    <x v="0"/>
    <x v="1"/>
    <x v="1"/>
    <x v="1"/>
    <x v="1"/>
    <x v="1"/>
    <x v="2"/>
    <x v="0"/>
    <x v="2"/>
    <x v="2"/>
    <x v="0"/>
    <x v="2"/>
    <x v="0"/>
    <x v="2"/>
    <x v="2"/>
    <x v="1"/>
    <x v="1"/>
    <x v="1"/>
    <x v="1"/>
    <x v="0"/>
    <x v="3"/>
    <x v="1"/>
    <x v="1"/>
    <x v="2"/>
    <x v="1"/>
    <x v="2"/>
    <s v="Report immediately to direct supervisor"/>
    <x v="0"/>
    <x v="1"/>
    <x v="1"/>
    <x v="0"/>
    <x v="0"/>
    <x v="0"/>
    <x v="0"/>
    <x v="0"/>
    <x v="0"/>
    <x v="0"/>
    <x v="1"/>
    <x v="2"/>
    <x v="0"/>
    <x v="2"/>
    <x v="0"/>
    <x v="3"/>
    <x v="2"/>
    <x v="0"/>
    <x v="2"/>
    <x v="1"/>
    <x v="0"/>
    <x v="0"/>
  </r>
  <r>
    <n v="12117"/>
    <s v="f4f47c0716869bd365a15e764900dc08191337655523b1f374856cb049345317"/>
    <x v="0"/>
    <x v="0"/>
    <x v="0"/>
    <x v="0"/>
    <x v="2"/>
    <x v="1"/>
    <x v="1"/>
    <x v="1"/>
    <x v="0"/>
    <x v="2"/>
    <x v="2"/>
    <x v="1"/>
    <x v="0"/>
    <x v="0"/>
    <x v="1"/>
    <x v="1"/>
    <x v="0"/>
    <x v="0"/>
    <x v="1"/>
    <x v="1"/>
    <x v="1"/>
    <x v="3"/>
    <x v="0"/>
    <x v="1"/>
    <x v="1"/>
    <x v="1"/>
    <x v="2"/>
    <s v="Report immediately to direct supervisor"/>
    <x v="0"/>
    <x v="1"/>
    <x v="1"/>
    <x v="0"/>
    <x v="0"/>
    <x v="0"/>
    <x v="1"/>
    <x v="1"/>
    <x v="2"/>
    <x v="3"/>
    <x v="3"/>
    <x v="3"/>
    <x v="2"/>
    <x v="0"/>
    <x v="0"/>
    <x v="3"/>
    <x v="2"/>
    <x v="1"/>
    <x v="1"/>
    <x v="1"/>
    <x v="0"/>
    <x v="0"/>
  </r>
  <r>
    <n v="12118"/>
    <s v="f4f47c0716869bd365a15e764900dc08191337655523b1f374856cb049345317"/>
    <x v="0"/>
    <x v="1"/>
    <x v="0"/>
    <x v="0"/>
    <x v="2"/>
    <x v="2"/>
    <x v="1"/>
    <x v="1"/>
    <x v="0"/>
    <x v="1"/>
    <x v="1"/>
    <x v="1"/>
    <x v="1"/>
    <x v="0"/>
    <x v="1"/>
    <x v="1"/>
    <x v="0"/>
    <x v="1"/>
    <x v="0"/>
    <x v="2"/>
    <x v="1"/>
    <x v="3"/>
    <x v="1"/>
    <x v="1"/>
    <x v="1"/>
    <x v="2"/>
    <x v="2"/>
    <s v="Do nothing"/>
    <x v="1"/>
    <x v="1"/>
    <x v="0"/>
    <x v="0"/>
    <x v="0"/>
    <x v="1"/>
    <x v="0"/>
    <x v="0"/>
    <x v="1"/>
    <x v="0"/>
    <x v="1"/>
    <x v="1"/>
    <x v="0"/>
    <x v="1"/>
    <x v="3"/>
    <x v="1"/>
    <x v="1"/>
    <x v="0"/>
    <x v="1"/>
    <x v="0"/>
    <x v="1"/>
    <x v="1"/>
  </r>
  <r>
    <n v="12119"/>
    <s v="f4f47c0716869bd365a15e764900dc08191337655523b1f374856cb049345317"/>
    <x v="0"/>
    <x v="1"/>
    <x v="1"/>
    <x v="1"/>
    <x v="2"/>
    <x v="1"/>
    <x v="2"/>
    <x v="1"/>
    <x v="0"/>
    <x v="2"/>
    <x v="2"/>
    <x v="1"/>
    <x v="2"/>
    <x v="0"/>
    <x v="2"/>
    <x v="2"/>
    <x v="1"/>
    <x v="1"/>
    <x v="1"/>
    <x v="1"/>
    <x v="0"/>
    <x v="1"/>
    <x v="2"/>
    <x v="2"/>
    <x v="1"/>
    <x v="2"/>
    <x v="2"/>
    <s v="Report immediately to internal investigation body"/>
    <x v="0"/>
    <x v="1"/>
    <x v="0"/>
    <x v="1"/>
    <x v="0"/>
    <x v="0"/>
    <x v="0"/>
    <x v="0"/>
    <x v="0"/>
    <x v="0"/>
    <x v="2"/>
    <x v="2"/>
    <x v="0"/>
    <x v="3"/>
    <x v="1"/>
    <x v="1"/>
    <x v="1"/>
    <x v="1"/>
    <x v="1"/>
    <x v="1"/>
    <x v="0"/>
    <x v="1"/>
  </r>
  <r>
    <n v="12121"/>
    <s v="f4f47c0716869bd365a15e764900dc08191337655523b1f374856cb049345317"/>
    <x v="0"/>
    <x v="0"/>
    <x v="1"/>
    <x v="1"/>
    <x v="1"/>
    <x v="1"/>
    <x v="1"/>
    <x v="1"/>
    <x v="1"/>
    <x v="2"/>
    <x v="2"/>
    <x v="1"/>
    <x v="1"/>
    <x v="0"/>
    <x v="1"/>
    <x v="1"/>
    <x v="0"/>
    <x v="2"/>
    <x v="3"/>
    <x v="1"/>
    <x v="1"/>
    <x v="3"/>
    <x v="1"/>
    <x v="1"/>
    <x v="2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3"/>
    <x v="1"/>
    <x v="1"/>
    <x v="1"/>
    <x v="1"/>
    <x v="1"/>
    <x v="0"/>
    <x v="1"/>
  </r>
  <r>
    <n v="12124"/>
    <s v="de00fbf3385e9d08f1f64ef04f6dce82e37c706be3744f68fa2c4d6edafe2a9a"/>
    <x v="0"/>
    <x v="0"/>
    <x v="1"/>
    <x v="0"/>
    <x v="0"/>
    <x v="0"/>
    <x v="3"/>
    <x v="1"/>
    <x v="0"/>
    <x v="3"/>
    <x v="3"/>
    <x v="0"/>
    <x v="1"/>
    <x v="1"/>
    <x v="3"/>
    <x v="3"/>
    <x v="2"/>
    <x v="0"/>
    <x v="2"/>
    <x v="0"/>
    <x v="1"/>
    <x v="0"/>
    <x v="3"/>
    <x v="3"/>
    <x v="3"/>
    <x v="3"/>
    <x v="3"/>
    <s v="Talk to the colleague about his/her behavior, Report immediately to direct supervisor"/>
    <x v="0"/>
    <x v="0"/>
    <x v="1"/>
    <x v="0"/>
    <x v="0"/>
    <x v="1"/>
    <x v="1"/>
    <x v="1"/>
    <x v="2"/>
    <x v="3"/>
    <x v="3"/>
    <x v="3"/>
    <x v="1"/>
    <x v="2"/>
    <x v="0"/>
    <x v="0"/>
    <x v="0"/>
    <x v="1"/>
    <x v="1"/>
    <x v="0"/>
    <x v="1"/>
    <x v="0"/>
  </r>
  <r>
    <n v="12125"/>
    <s v="f4f47c0716869bd365a15e764900dc08191337655523b1f374856cb049345317"/>
    <x v="0"/>
    <x v="1"/>
    <x v="0"/>
    <x v="0"/>
    <x v="2"/>
    <x v="1"/>
    <x v="2"/>
    <x v="1"/>
    <x v="1"/>
    <x v="2"/>
    <x v="1"/>
    <x v="1"/>
    <x v="0"/>
    <x v="0"/>
    <x v="1"/>
    <x v="1"/>
    <x v="0"/>
    <x v="1"/>
    <x v="1"/>
    <x v="2"/>
    <x v="0"/>
    <x v="3"/>
    <x v="0"/>
    <x v="1"/>
    <x v="2"/>
    <x v="1"/>
    <x v="1"/>
    <s v="Report immediately to direct supervisor, Talk to the colleague about his/her behavior"/>
    <x v="0"/>
    <x v="0"/>
    <x v="1"/>
    <x v="0"/>
    <x v="0"/>
    <x v="0"/>
    <x v="0"/>
    <x v="0"/>
    <x v="0"/>
    <x v="2"/>
    <x v="2"/>
    <x v="2"/>
    <x v="0"/>
    <x v="3"/>
    <x v="3"/>
    <x v="1"/>
    <x v="2"/>
    <x v="1"/>
    <x v="2"/>
    <x v="1"/>
    <x v="0"/>
    <x v="1"/>
  </r>
  <r>
    <n v="12126"/>
    <s v="f4f47c0716869bd365a15e764900dc08191337655523b1f374856cb049345317"/>
    <x v="0"/>
    <x v="1"/>
    <x v="0"/>
    <x v="0"/>
    <x v="1"/>
    <x v="1"/>
    <x v="1"/>
    <x v="1"/>
    <x v="1"/>
    <x v="1"/>
    <x v="1"/>
    <x v="1"/>
    <x v="0"/>
    <x v="0"/>
    <x v="1"/>
    <x v="1"/>
    <x v="0"/>
    <x v="1"/>
    <x v="1"/>
    <x v="2"/>
    <x v="1"/>
    <x v="0"/>
    <x v="1"/>
    <x v="1"/>
    <x v="2"/>
    <x v="2"/>
    <x v="1"/>
    <s v="Report immediately to direct supervisor"/>
    <x v="0"/>
    <x v="1"/>
    <x v="1"/>
    <x v="0"/>
    <x v="0"/>
    <x v="0"/>
    <x v="0"/>
    <x v="0"/>
    <x v="1"/>
    <x v="0"/>
    <x v="1"/>
    <x v="1"/>
    <x v="0"/>
    <x v="1"/>
    <x v="3"/>
    <x v="1"/>
    <x v="1"/>
    <x v="1"/>
    <x v="1"/>
    <x v="0"/>
    <x v="0"/>
    <x v="1"/>
  </r>
  <r>
    <n v="12131"/>
    <s v="f4f47c0716869bd365a15e764900dc08191337655523b1f374856cb049345317"/>
    <x v="0"/>
    <x v="1"/>
    <x v="1"/>
    <x v="0"/>
    <x v="1"/>
    <x v="1"/>
    <x v="1"/>
    <x v="1"/>
    <x v="1"/>
    <x v="2"/>
    <x v="1"/>
    <x v="1"/>
    <x v="0"/>
    <x v="0"/>
    <x v="2"/>
    <x v="1"/>
    <x v="1"/>
    <x v="0"/>
    <x v="1"/>
    <x v="1"/>
    <x v="0"/>
    <x v="3"/>
    <x v="2"/>
    <x v="0"/>
    <x v="0"/>
    <x v="0"/>
    <x v="0"/>
    <s v="Do nothing, Report immediately to external investigation body "/>
    <x v="1"/>
    <x v="1"/>
    <x v="0"/>
    <x v="0"/>
    <x v="1"/>
    <x v="0"/>
    <x v="0"/>
    <x v="0"/>
    <x v="0"/>
    <x v="1"/>
    <x v="1"/>
    <x v="1"/>
    <x v="0"/>
    <x v="1"/>
    <x v="0"/>
    <x v="0"/>
    <x v="0"/>
    <x v="1"/>
    <x v="0"/>
    <x v="1"/>
    <x v="0"/>
    <x v="0"/>
  </r>
  <r>
    <n v="12132"/>
    <s v="f4f47c0716869bd365a15e764900dc08191337655523b1f374856cb049345317"/>
    <x v="0"/>
    <x v="1"/>
    <x v="0"/>
    <x v="0"/>
    <x v="1"/>
    <x v="2"/>
    <x v="1"/>
    <x v="2"/>
    <x v="0"/>
    <x v="1"/>
    <x v="1"/>
    <x v="1"/>
    <x v="0"/>
    <x v="0"/>
    <x v="1"/>
    <x v="1"/>
    <x v="0"/>
    <x v="0"/>
    <x v="3"/>
    <x v="2"/>
    <x v="1"/>
    <x v="0"/>
    <x v="1"/>
    <x v="1"/>
    <x v="1"/>
    <x v="2"/>
    <x v="2"/>
    <s v="Report immediately to direct supervisor, Report immediately to internal investigation body"/>
    <x v="0"/>
    <x v="1"/>
    <x v="1"/>
    <x v="1"/>
    <x v="0"/>
    <x v="0"/>
    <x v="0"/>
    <x v="0"/>
    <x v="1"/>
    <x v="0"/>
    <x v="1"/>
    <x v="1"/>
    <x v="0"/>
    <x v="1"/>
    <x v="1"/>
    <x v="3"/>
    <x v="1"/>
    <x v="0"/>
    <x v="1"/>
    <x v="0"/>
    <x v="1"/>
    <x v="1"/>
  </r>
  <r>
    <n v="12133"/>
    <s v="f4f47c0716869bd365a15e764900dc08191337655523b1f374856cb049345317"/>
    <x v="0"/>
    <x v="0"/>
    <x v="1"/>
    <x v="0"/>
    <x v="1"/>
    <x v="2"/>
    <x v="1"/>
    <x v="2"/>
    <x v="2"/>
    <x v="1"/>
    <x v="1"/>
    <x v="0"/>
    <x v="0"/>
    <x v="1"/>
    <x v="1"/>
    <x v="0"/>
    <x v="0"/>
    <x v="1"/>
    <x v="1"/>
    <x v="1"/>
    <x v="1"/>
    <x v="0"/>
    <x v="3"/>
    <x v="0"/>
    <x v="2"/>
    <x v="2"/>
    <x v="0"/>
    <s v="Report immediately to direct supervisor, Report immediately to internal investigation body"/>
    <x v="0"/>
    <x v="1"/>
    <x v="1"/>
    <x v="1"/>
    <x v="0"/>
    <x v="0"/>
    <x v="0"/>
    <x v="2"/>
    <x v="1"/>
    <x v="1"/>
    <x v="0"/>
    <x v="0"/>
    <x v="0"/>
    <x v="1"/>
    <x v="0"/>
    <x v="1"/>
    <x v="2"/>
    <x v="3"/>
    <x v="1"/>
    <x v="1"/>
    <x v="0"/>
    <x v="1"/>
  </r>
  <r>
    <n v="12134"/>
    <s v="f4f47c0716869bd365a15e764900dc08191337655523b1f374856cb049345317"/>
    <x v="0"/>
    <x v="0"/>
    <x v="1"/>
    <x v="1"/>
    <x v="2"/>
    <x v="1"/>
    <x v="2"/>
    <x v="2"/>
    <x v="0"/>
    <x v="1"/>
    <x v="1"/>
    <x v="1"/>
    <x v="1"/>
    <x v="1"/>
    <x v="1"/>
    <x v="1"/>
    <x v="0"/>
    <x v="1"/>
    <x v="0"/>
    <x v="2"/>
    <x v="1"/>
    <x v="3"/>
    <x v="0"/>
    <x v="1"/>
    <x v="1"/>
    <x v="2"/>
    <x v="2"/>
    <s v="Report immediately to direct supervisor"/>
    <x v="0"/>
    <x v="1"/>
    <x v="1"/>
    <x v="0"/>
    <x v="0"/>
    <x v="0"/>
    <x v="0"/>
    <x v="0"/>
    <x v="0"/>
    <x v="0"/>
    <x v="1"/>
    <x v="1"/>
    <x v="0"/>
    <x v="0"/>
    <x v="0"/>
    <x v="3"/>
    <x v="1"/>
    <x v="0"/>
    <x v="1"/>
    <x v="0"/>
    <x v="0"/>
    <x v="1"/>
  </r>
  <r>
    <n v="12135"/>
    <s v="f4f47c0716869bd365a15e764900dc08191337655523b1f374856cb049345317"/>
    <x v="0"/>
    <x v="0"/>
    <x v="2"/>
    <x v="1"/>
    <x v="2"/>
    <x v="1"/>
    <x v="2"/>
    <x v="1"/>
    <x v="0"/>
    <x v="2"/>
    <x v="2"/>
    <x v="0"/>
    <x v="1"/>
    <x v="1"/>
    <x v="1"/>
    <x v="1"/>
    <x v="1"/>
    <x v="1"/>
    <x v="0"/>
    <x v="2"/>
    <x v="0"/>
    <x v="1"/>
    <x v="2"/>
    <x v="1"/>
    <x v="2"/>
    <x v="0"/>
    <x v="2"/>
    <s v="Report immediately to direct supervisor"/>
    <x v="0"/>
    <x v="1"/>
    <x v="1"/>
    <x v="0"/>
    <x v="0"/>
    <x v="0"/>
    <x v="1"/>
    <x v="1"/>
    <x v="2"/>
    <x v="3"/>
    <x v="3"/>
    <x v="3"/>
    <x v="1"/>
    <x v="3"/>
    <x v="0"/>
    <x v="1"/>
    <x v="0"/>
    <x v="1"/>
    <x v="2"/>
    <x v="1"/>
    <x v="0"/>
    <x v="1"/>
  </r>
  <r>
    <n v="12136"/>
    <s v="f4f47c0716869bd365a15e764900dc08191337655523b1f374856cb049345317"/>
    <x v="0"/>
    <x v="0"/>
    <x v="0"/>
    <x v="0"/>
    <x v="2"/>
    <x v="1"/>
    <x v="2"/>
    <x v="1"/>
    <x v="1"/>
    <x v="2"/>
    <x v="2"/>
    <x v="1"/>
    <x v="0"/>
    <x v="0"/>
    <x v="2"/>
    <x v="2"/>
    <x v="1"/>
    <x v="2"/>
    <x v="0"/>
    <x v="1"/>
    <x v="0"/>
    <x v="1"/>
    <x v="2"/>
    <x v="2"/>
    <x v="1"/>
    <x v="2"/>
    <x v="1"/>
    <s v="Report immediately to direct supervisor"/>
    <x v="0"/>
    <x v="1"/>
    <x v="1"/>
    <x v="0"/>
    <x v="0"/>
    <x v="0"/>
    <x v="0"/>
    <x v="0"/>
    <x v="0"/>
    <x v="0"/>
    <x v="2"/>
    <x v="2"/>
    <x v="0"/>
    <x v="1"/>
    <x v="1"/>
    <x v="2"/>
    <x v="2"/>
    <x v="1"/>
    <x v="2"/>
    <x v="1"/>
    <x v="0"/>
    <x v="1"/>
  </r>
  <r>
    <n v="12137"/>
    <s v="f4f47c0716869bd365a15e764900dc08191337655523b1f374856cb049345317"/>
    <x v="0"/>
    <x v="1"/>
    <x v="1"/>
    <x v="1"/>
    <x v="2"/>
    <x v="1"/>
    <x v="2"/>
    <x v="1"/>
    <x v="0"/>
    <x v="2"/>
    <x v="1"/>
    <x v="1"/>
    <x v="2"/>
    <x v="0"/>
    <x v="2"/>
    <x v="2"/>
    <x v="1"/>
    <x v="2"/>
    <x v="1"/>
    <x v="1"/>
    <x v="0"/>
    <x v="1"/>
    <x v="2"/>
    <x v="1"/>
    <x v="2"/>
    <x v="1"/>
    <x v="1"/>
    <s v="Do nothing"/>
    <x v="1"/>
    <x v="1"/>
    <x v="0"/>
    <x v="0"/>
    <x v="0"/>
    <x v="0"/>
    <x v="0"/>
    <x v="0"/>
    <x v="0"/>
    <x v="2"/>
    <x v="1"/>
    <x v="2"/>
    <x v="0"/>
    <x v="1"/>
    <x v="1"/>
    <x v="1"/>
    <x v="1"/>
    <x v="1"/>
    <x v="1"/>
    <x v="1"/>
    <x v="0"/>
    <x v="1"/>
  </r>
  <r>
    <n v="12138"/>
    <s v="f4f47c0716869bd365a15e764900dc08191337655523b1f374856cb049345317"/>
    <x v="0"/>
    <x v="0"/>
    <x v="1"/>
    <x v="1"/>
    <x v="2"/>
    <x v="1"/>
    <x v="2"/>
    <x v="1"/>
    <x v="1"/>
    <x v="2"/>
    <x v="2"/>
    <x v="1"/>
    <x v="1"/>
    <x v="0"/>
    <x v="2"/>
    <x v="1"/>
    <x v="1"/>
    <x v="1"/>
    <x v="1"/>
    <x v="1"/>
    <x v="0"/>
    <x v="1"/>
    <x v="2"/>
    <x v="1"/>
    <x v="2"/>
    <x v="2"/>
    <x v="2"/>
    <s v="Report immediately to internal investigation body, Report immediately to direct supervisor"/>
    <x v="0"/>
    <x v="1"/>
    <x v="1"/>
    <x v="1"/>
    <x v="0"/>
    <x v="0"/>
    <x v="0"/>
    <x v="0"/>
    <x v="1"/>
    <x v="0"/>
    <x v="2"/>
    <x v="2"/>
    <x v="0"/>
    <x v="3"/>
    <x v="1"/>
    <x v="1"/>
    <x v="2"/>
    <x v="1"/>
    <x v="1"/>
    <x v="1"/>
    <x v="0"/>
    <x v="1"/>
  </r>
  <r>
    <n v="12144"/>
    <s v="883485abfa4780548ec9b8f8db3dba6ada989af986805ecb9f2846141e8520bd"/>
    <x v="0"/>
    <x v="1"/>
    <x v="0"/>
    <x v="0"/>
    <x v="1"/>
    <x v="2"/>
    <x v="1"/>
    <x v="1"/>
    <x v="0"/>
    <x v="1"/>
    <x v="1"/>
    <x v="1"/>
    <x v="0"/>
    <x v="0"/>
    <x v="1"/>
    <x v="1"/>
    <x v="0"/>
    <x v="1"/>
    <x v="3"/>
    <x v="0"/>
    <x v="0"/>
    <x v="0"/>
    <x v="1"/>
    <x v="2"/>
    <x v="1"/>
    <x v="0"/>
    <x v="2"/>
    <s v="Report immediately to direct supervisor"/>
    <x v="0"/>
    <x v="1"/>
    <x v="1"/>
    <x v="0"/>
    <x v="0"/>
    <x v="0"/>
    <x v="0"/>
    <x v="0"/>
    <x v="0"/>
    <x v="2"/>
    <x v="2"/>
    <x v="2"/>
    <x v="0"/>
    <x v="0"/>
    <x v="0"/>
    <x v="1"/>
    <x v="1"/>
    <x v="3"/>
    <x v="1"/>
    <x v="1"/>
    <x v="0"/>
    <x v="1"/>
  </r>
  <r>
    <n v="12146"/>
    <s v="f4f47c0716869bd365a15e764900dc08191337655523b1f374856cb049345317"/>
    <x v="0"/>
    <x v="0"/>
    <x v="1"/>
    <x v="1"/>
    <x v="1"/>
    <x v="2"/>
    <x v="1"/>
    <x v="1"/>
    <x v="0"/>
    <x v="1"/>
    <x v="1"/>
    <x v="1"/>
    <x v="0"/>
    <x v="0"/>
    <x v="1"/>
    <x v="0"/>
    <x v="0"/>
    <x v="1"/>
    <x v="1"/>
    <x v="2"/>
    <x v="0"/>
    <x v="3"/>
    <x v="1"/>
    <x v="0"/>
    <x v="0"/>
    <x v="0"/>
    <x v="0"/>
    <s v="Talk to the colleague about his/her behavior"/>
    <x v="0"/>
    <x v="0"/>
    <x v="0"/>
    <x v="0"/>
    <x v="0"/>
    <x v="1"/>
    <x v="0"/>
    <x v="0"/>
    <x v="1"/>
    <x v="1"/>
    <x v="1"/>
    <x v="1"/>
    <x v="0"/>
    <x v="2"/>
    <x v="0"/>
    <x v="3"/>
    <x v="1"/>
    <x v="0"/>
    <x v="1"/>
    <x v="0"/>
    <x v="1"/>
    <x v="0"/>
  </r>
  <r>
    <n v="12147"/>
    <s v="7a0fc5e1a1458c0e80529b43933afa8f4c7db1080c3e7ac4855e1e0855346124"/>
    <x v="0"/>
    <x v="0"/>
    <x v="0"/>
    <x v="1"/>
    <x v="2"/>
    <x v="1"/>
    <x v="2"/>
    <x v="1"/>
    <x v="1"/>
    <x v="2"/>
    <x v="2"/>
    <x v="1"/>
    <x v="0"/>
    <x v="0"/>
    <x v="2"/>
    <x v="2"/>
    <x v="0"/>
    <x v="1"/>
    <x v="3"/>
    <x v="1"/>
    <x v="0"/>
    <x v="0"/>
    <x v="2"/>
    <x v="1"/>
    <x v="1"/>
    <x v="1"/>
    <x v="1"/>
    <s v="Report immediately to direct supervisor, Talk to the colleague about his/her behavior"/>
    <x v="0"/>
    <x v="0"/>
    <x v="1"/>
    <x v="0"/>
    <x v="0"/>
    <x v="0"/>
    <x v="0"/>
    <x v="0"/>
    <x v="0"/>
    <x v="0"/>
    <x v="2"/>
    <x v="1"/>
    <x v="0"/>
    <x v="3"/>
    <x v="1"/>
    <x v="3"/>
    <x v="2"/>
    <x v="1"/>
    <x v="1"/>
    <x v="1"/>
    <x v="0"/>
    <x v="0"/>
  </r>
  <r>
    <n v="12149"/>
    <s v="f4f47c0716869bd365a15e764900dc08191337655523b1f374856cb049345317"/>
    <x v="0"/>
    <x v="0"/>
    <x v="0"/>
    <x v="0"/>
    <x v="2"/>
    <x v="1"/>
    <x v="1"/>
    <x v="1"/>
    <x v="1"/>
    <x v="2"/>
    <x v="2"/>
    <x v="1"/>
    <x v="2"/>
    <x v="0"/>
    <x v="2"/>
    <x v="2"/>
    <x v="1"/>
    <x v="2"/>
    <x v="1"/>
    <x v="1"/>
    <x v="0"/>
    <x v="1"/>
    <x v="2"/>
    <x v="0"/>
    <x v="2"/>
    <x v="2"/>
    <x v="2"/>
    <s v="Talk to the colleague about his/her behavior"/>
    <x v="0"/>
    <x v="0"/>
    <x v="0"/>
    <x v="0"/>
    <x v="0"/>
    <x v="1"/>
    <x v="0"/>
    <x v="0"/>
    <x v="0"/>
    <x v="0"/>
    <x v="1"/>
    <x v="2"/>
    <x v="0"/>
    <x v="1"/>
    <x v="1"/>
    <x v="3"/>
    <x v="1"/>
    <x v="1"/>
    <x v="1"/>
    <x v="1"/>
    <x v="0"/>
    <x v="0"/>
  </r>
  <r>
    <n v="12150"/>
    <s v="f4f47c0716869bd365a15e764900dc08191337655523b1f374856cb049345317"/>
    <x v="0"/>
    <x v="0"/>
    <x v="0"/>
    <x v="0"/>
    <x v="2"/>
    <x v="1"/>
    <x v="1"/>
    <x v="2"/>
    <x v="1"/>
    <x v="2"/>
    <x v="2"/>
    <x v="2"/>
    <x v="0"/>
    <x v="0"/>
    <x v="2"/>
    <x v="2"/>
    <x v="0"/>
    <x v="1"/>
    <x v="0"/>
    <x v="2"/>
    <x v="1"/>
    <x v="0"/>
    <x v="1"/>
    <x v="1"/>
    <x v="2"/>
    <x v="2"/>
    <x v="2"/>
    <s v="Report immediately to internal investigation body"/>
    <x v="0"/>
    <x v="1"/>
    <x v="0"/>
    <x v="1"/>
    <x v="0"/>
    <x v="0"/>
    <x v="0"/>
    <x v="0"/>
    <x v="0"/>
    <x v="0"/>
    <x v="1"/>
    <x v="1"/>
    <x v="0"/>
    <x v="1"/>
    <x v="1"/>
    <x v="1"/>
    <x v="1"/>
    <x v="0"/>
    <x v="1"/>
    <x v="1"/>
    <x v="0"/>
    <x v="0"/>
  </r>
  <r>
    <n v="12152"/>
    <s v="f4f47c0716869bd365a15e764900dc08191337655523b1f374856cb049345317"/>
    <x v="0"/>
    <x v="1"/>
    <x v="1"/>
    <x v="0"/>
    <x v="2"/>
    <x v="0"/>
    <x v="0"/>
    <x v="2"/>
    <x v="0"/>
    <x v="1"/>
    <x v="1"/>
    <x v="1"/>
    <x v="0"/>
    <x v="0"/>
    <x v="1"/>
    <x v="0"/>
    <x v="0"/>
    <x v="1"/>
    <x v="0"/>
    <x v="2"/>
    <x v="0"/>
    <x v="0"/>
    <x v="1"/>
    <x v="2"/>
    <x v="1"/>
    <x v="2"/>
    <x v="2"/>
    <s v="Report immediately to direct supervisor"/>
    <x v="0"/>
    <x v="1"/>
    <x v="1"/>
    <x v="0"/>
    <x v="0"/>
    <x v="0"/>
    <x v="0"/>
    <x v="0"/>
    <x v="1"/>
    <x v="1"/>
    <x v="0"/>
    <x v="0"/>
    <x v="0"/>
    <x v="0"/>
    <x v="0"/>
    <x v="0"/>
    <x v="1"/>
    <x v="1"/>
    <x v="2"/>
    <x v="1"/>
    <x v="0"/>
    <x v="1"/>
  </r>
  <r>
    <n v="12154"/>
    <s v="f4f47c0716869bd365a15e764900dc08191337655523b1f374856cb049345317"/>
    <x v="0"/>
    <x v="0"/>
    <x v="2"/>
    <x v="0"/>
    <x v="2"/>
    <x v="1"/>
    <x v="2"/>
    <x v="1"/>
    <x v="1"/>
    <x v="2"/>
    <x v="2"/>
    <x v="2"/>
    <x v="3"/>
    <x v="3"/>
    <x v="2"/>
    <x v="2"/>
    <x v="1"/>
    <x v="2"/>
    <x v="1"/>
    <x v="1"/>
    <x v="0"/>
    <x v="1"/>
    <x v="2"/>
    <x v="2"/>
    <x v="2"/>
    <x v="1"/>
    <x v="1"/>
    <s v="Report immediately to direct supervisor"/>
    <x v="0"/>
    <x v="1"/>
    <x v="1"/>
    <x v="0"/>
    <x v="0"/>
    <x v="0"/>
    <x v="0"/>
    <x v="0"/>
    <x v="0"/>
    <x v="2"/>
    <x v="2"/>
    <x v="2"/>
    <x v="0"/>
    <x v="3"/>
    <x v="0"/>
    <x v="2"/>
    <x v="2"/>
    <x v="1"/>
    <x v="2"/>
    <x v="1"/>
    <x v="0"/>
    <x v="1"/>
  </r>
  <r>
    <n v="12157"/>
    <s v="f4f47c0716869bd365a15e764900dc08191337655523b1f374856cb049345317"/>
    <x v="0"/>
    <x v="0"/>
    <x v="0"/>
    <x v="0"/>
    <x v="1"/>
    <x v="2"/>
    <x v="2"/>
    <x v="2"/>
    <x v="0"/>
    <x v="2"/>
    <x v="2"/>
    <x v="1"/>
    <x v="0"/>
    <x v="0"/>
    <x v="2"/>
    <x v="2"/>
    <x v="0"/>
    <x v="2"/>
    <x v="1"/>
    <x v="1"/>
    <x v="0"/>
    <x v="2"/>
    <x v="0"/>
    <x v="1"/>
    <x v="2"/>
    <x v="2"/>
    <x v="1"/>
    <s v="Report immediately to direct supervisor"/>
    <x v="0"/>
    <x v="1"/>
    <x v="1"/>
    <x v="0"/>
    <x v="0"/>
    <x v="0"/>
    <x v="0"/>
    <x v="0"/>
    <x v="0"/>
    <x v="2"/>
    <x v="1"/>
    <x v="2"/>
    <x v="0"/>
    <x v="0"/>
    <x v="0"/>
    <x v="1"/>
    <x v="2"/>
    <x v="1"/>
    <x v="2"/>
    <x v="0"/>
    <x v="0"/>
    <x v="1"/>
  </r>
  <r>
    <n v="12158"/>
    <s v="b5d5b94d193f6a2b9dc2c3d170463236bb790b87a2cf3d96693117cfd9083cb4"/>
    <x v="0"/>
    <x v="0"/>
    <x v="0"/>
    <x v="0"/>
    <x v="1"/>
    <x v="2"/>
    <x v="1"/>
    <x v="1"/>
    <x v="0"/>
    <x v="0"/>
    <x v="1"/>
    <x v="1"/>
    <x v="0"/>
    <x v="0"/>
    <x v="1"/>
    <x v="0"/>
    <x v="0"/>
    <x v="1"/>
    <x v="1"/>
    <x v="1"/>
    <x v="2"/>
    <x v="3"/>
    <x v="0"/>
    <x v="1"/>
    <x v="0"/>
    <x v="2"/>
    <x v="2"/>
    <s v="Talk to the colleague about his/her behavior, Report immediately to direct supervisor"/>
    <x v="0"/>
    <x v="0"/>
    <x v="1"/>
    <x v="0"/>
    <x v="0"/>
    <x v="0"/>
    <x v="0"/>
    <x v="0"/>
    <x v="0"/>
    <x v="0"/>
    <x v="0"/>
    <x v="2"/>
    <x v="0"/>
    <x v="0"/>
    <x v="1"/>
    <x v="2"/>
    <x v="1"/>
    <x v="1"/>
    <x v="1"/>
    <x v="1"/>
    <x v="0"/>
    <x v="0"/>
  </r>
  <r>
    <n v="12160"/>
    <s v="f4f47c0716869bd365a15e764900dc08191337655523b1f374856cb049345317"/>
    <x v="0"/>
    <x v="1"/>
    <x v="1"/>
    <x v="1"/>
    <x v="0"/>
    <x v="2"/>
    <x v="1"/>
    <x v="2"/>
    <x v="0"/>
    <x v="1"/>
    <x v="0"/>
    <x v="0"/>
    <x v="0"/>
    <x v="0"/>
    <x v="1"/>
    <x v="1"/>
    <x v="0"/>
    <x v="1"/>
    <x v="1"/>
    <x v="1"/>
    <x v="1"/>
    <x v="3"/>
    <x v="0"/>
    <x v="0"/>
    <x v="1"/>
    <x v="2"/>
    <x v="0"/>
    <s v="Report immediately to direct supervisor"/>
    <x v="0"/>
    <x v="1"/>
    <x v="1"/>
    <x v="0"/>
    <x v="0"/>
    <x v="0"/>
    <x v="0"/>
    <x v="0"/>
    <x v="1"/>
    <x v="0"/>
    <x v="0"/>
    <x v="1"/>
    <x v="0"/>
    <x v="2"/>
    <x v="1"/>
    <x v="1"/>
    <x v="1"/>
    <x v="0"/>
    <x v="0"/>
    <x v="0"/>
    <x v="1"/>
    <x v="1"/>
  </r>
  <r>
    <n v="12161"/>
    <s v="f4f47c0716869bd365a15e764900dc08191337655523b1f374856cb049345317"/>
    <x v="0"/>
    <x v="0"/>
    <x v="2"/>
    <x v="0"/>
    <x v="1"/>
    <x v="1"/>
    <x v="1"/>
    <x v="0"/>
    <x v="1"/>
    <x v="1"/>
    <x v="1"/>
    <x v="1"/>
    <x v="1"/>
    <x v="0"/>
    <x v="1"/>
    <x v="1"/>
    <x v="0"/>
    <x v="0"/>
    <x v="1"/>
    <x v="2"/>
    <x v="0"/>
    <x v="3"/>
    <x v="3"/>
    <x v="1"/>
    <x v="0"/>
    <x v="2"/>
    <x v="0"/>
    <s v="Report immediately to direct supervisor"/>
    <x v="0"/>
    <x v="1"/>
    <x v="1"/>
    <x v="0"/>
    <x v="0"/>
    <x v="1"/>
    <x v="0"/>
    <x v="2"/>
    <x v="4"/>
    <x v="1"/>
    <x v="0"/>
    <x v="1"/>
    <x v="0"/>
    <x v="2"/>
    <x v="0"/>
    <x v="0"/>
    <x v="0"/>
    <x v="1"/>
    <x v="0"/>
    <x v="0"/>
    <x v="0"/>
    <x v="1"/>
  </r>
  <r>
    <n v="12162"/>
    <s v="f4f47c0716869bd365a15e764900dc08191337655523b1f374856cb049345317"/>
    <x v="0"/>
    <x v="1"/>
    <x v="1"/>
    <x v="0"/>
    <x v="1"/>
    <x v="0"/>
    <x v="1"/>
    <x v="2"/>
    <x v="0"/>
    <x v="0"/>
    <x v="0"/>
    <x v="0"/>
    <x v="0"/>
    <x v="1"/>
    <x v="3"/>
    <x v="0"/>
    <x v="0"/>
    <x v="0"/>
    <x v="0"/>
    <x v="1"/>
    <x v="1"/>
    <x v="3"/>
    <x v="0"/>
    <x v="1"/>
    <x v="0"/>
    <x v="2"/>
    <x v="2"/>
    <s v="Report immediately to direct supervisor"/>
    <x v="0"/>
    <x v="1"/>
    <x v="1"/>
    <x v="0"/>
    <x v="0"/>
    <x v="0"/>
    <x v="0"/>
    <x v="0"/>
    <x v="0"/>
    <x v="1"/>
    <x v="0"/>
    <x v="0"/>
    <x v="0"/>
    <x v="2"/>
    <x v="0"/>
    <x v="0"/>
    <x v="0"/>
    <x v="1"/>
    <x v="0"/>
    <x v="2"/>
    <x v="0"/>
    <x v="1"/>
  </r>
  <r>
    <n v="12166"/>
    <s v="f4f47c0716869bd365a15e764900dc08191337655523b1f374856cb049345317"/>
    <x v="0"/>
    <x v="1"/>
    <x v="1"/>
    <x v="0"/>
    <x v="2"/>
    <x v="1"/>
    <x v="2"/>
    <x v="1"/>
    <x v="1"/>
    <x v="1"/>
    <x v="1"/>
    <x v="2"/>
    <x v="0"/>
    <x v="0"/>
    <x v="1"/>
    <x v="1"/>
    <x v="1"/>
    <x v="0"/>
    <x v="1"/>
    <x v="1"/>
    <x v="0"/>
    <x v="1"/>
    <x v="1"/>
    <x v="2"/>
    <x v="1"/>
    <x v="2"/>
    <x v="2"/>
    <s v="Talk to the colleague about his/her behavior, Do nothing"/>
    <x v="1"/>
    <x v="0"/>
    <x v="0"/>
    <x v="0"/>
    <x v="0"/>
    <x v="1"/>
    <x v="0"/>
    <x v="0"/>
    <x v="1"/>
    <x v="0"/>
    <x v="1"/>
    <x v="1"/>
    <x v="0"/>
    <x v="0"/>
    <x v="1"/>
    <x v="3"/>
    <x v="1"/>
    <x v="0"/>
    <x v="2"/>
    <x v="1"/>
    <x v="0"/>
    <x v="1"/>
  </r>
  <r>
    <n v="12167"/>
    <s v="f4f47c0716869bd365a15e764900dc08191337655523b1f374856cb049345317"/>
    <x v="0"/>
    <x v="0"/>
    <x v="0"/>
    <x v="0"/>
    <x v="1"/>
    <x v="0"/>
    <x v="1"/>
    <x v="1"/>
    <x v="0"/>
    <x v="1"/>
    <x v="2"/>
    <x v="1"/>
    <x v="0"/>
    <x v="0"/>
    <x v="1"/>
    <x v="1"/>
    <x v="0"/>
    <x v="1"/>
    <x v="1"/>
    <x v="1"/>
    <x v="2"/>
    <x v="1"/>
    <x v="1"/>
    <x v="1"/>
    <x v="1"/>
    <x v="2"/>
    <x v="2"/>
    <s v="Report immediately to direct supervisor"/>
    <x v="0"/>
    <x v="1"/>
    <x v="1"/>
    <x v="0"/>
    <x v="0"/>
    <x v="0"/>
    <x v="0"/>
    <x v="0"/>
    <x v="0"/>
    <x v="0"/>
    <x v="0"/>
    <x v="1"/>
    <x v="0"/>
    <x v="0"/>
    <x v="3"/>
    <x v="3"/>
    <x v="1"/>
    <x v="1"/>
    <x v="1"/>
    <x v="1"/>
    <x v="0"/>
    <x v="0"/>
  </r>
  <r>
    <n v="12171"/>
    <s v="f4f47c0716869bd365a15e764900dc08191337655523b1f374856cb049345317"/>
    <x v="0"/>
    <x v="0"/>
    <x v="0"/>
    <x v="0"/>
    <x v="2"/>
    <x v="2"/>
    <x v="1"/>
    <x v="2"/>
    <x v="0"/>
    <x v="1"/>
    <x v="1"/>
    <x v="1"/>
    <x v="0"/>
    <x v="0"/>
    <x v="1"/>
    <x v="1"/>
    <x v="0"/>
    <x v="1"/>
    <x v="0"/>
    <x v="2"/>
    <x v="0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0"/>
    <x v="0"/>
    <x v="1"/>
    <x v="1"/>
    <x v="0"/>
    <x v="1"/>
    <x v="0"/>
    <x v="1"/>
    <x v="0"/>
  </r>
  <r>
    <n v="12172"/>
    <s v="f4f47c0716869bd365a15e764900dc08191337655523b1f374856cb049345317"/>
    <x v="0"/>
    <x v="1"/>
    <x v="1"/>
    <x v="0"/>
    <x v="0"/>
    <x v="0"/>
    <x v="0"/>
    <x v="2"/>
    <x v="1"/>
    <x v="1"/>
    <x v="0"/>
    <x v="1"/>
    <x v="0"/>
    <x v="0"/>
    <x v="0"/>
    <x v="0"/>
    <x v="0"/>
    <x v="2"/>
    <x v="0"/>
    <x v="2"/>
    <x v="0"/>
    <x v="3"/>
    <x v="0"/>
    <x v="0"/>
    <x v="0"/>
    <x v="0"/>
    <x v="0"/>
    <s v="Report immediately to external investigation body "/>
    <x v="0"/>
    <x v="1"/>
    <x v="0"/>
    <x v="0"/>
    <x v="1"/>
    <x v="0"/>
    <x v="0"/>
    <x v="0"/>
    <x v="0"/>
    <x v="1"/>
    <x v="2"/>
    <x v="4"/>
    <x v="0"/>
    <x v="0"/>
    <x v="0"/>
    <x v="0"/>
    <x v="0"/>
    <x v="1"/>
    <x v="0"/>
    <x v="1"/>
    <x v="0"/>
    <x v="0"/>
  </r>
  <r>
    <n v="12174"/>
    <s v="f4f47c0716869bd365a15e764900dc08191337655523b1f374856cb049345317"/>
    <x v="0"/>
    <x v="1"/>
    <x v="0"/>
    <x v="0"/>
    <x v="1"/>
    <x v="2"/>
    <x v="1"/>
    <x v="2"/>
    <x v="0"/>
    <x v="1"/>
    <x v="1"/>
    <x v="1"/>
    <x v="0"/>
    <x v="0"/>
    <x v="1"/>
    <x v="1"/>
    <x v="0"/>
    <x v="1"/>
    <x v="3"/>
    <x v="2"/>
    <x v="1"/>
    <x v="0"/>
    <x v="1"/>
    <x v="1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1"/>
    <x v="3"/>
    <x v="1"/>
    <x v="1"/>
    <x v="0"/>
    <x v="1"/>
    <x v="0"/>
    <x v="1"/>
    <x v="1"/>
  </r>
  <r>
    <n v="12176"/>
    <s v="f4f47c0716869bd365a15e764900dc08191337655523b1f374856cb049345317"/>
    <x v="0"/>
    <x v="0"/>
    <x v="0"/>
    <x v="0"/>
    <x v="1"/>
    <x v="2"/>
    <x v="1"/>
    <x v="1"/>
    <x v="0"/>
    <x v="1"/>
    <x v="0"/>
    <x v="1"/>
    <x v="1"/>
    <x v="1"/>
    <x v="1"/>
    <x v="1"/>
    <x v="0"/>
    <x v="0"/>
    <x v="1"/>
    <x v="1"/>
    <x v="1"/>
    <x v="3"/>
    <x v="1"/>
    <x v="2"/>
    <x v="1"/>
    <x v="2"/>
    <x v="2"/>
    <s v="Report immediately to direct supervisor, Report immediately to internal investigation body"/>
    <x v="0"/>
    <x v="1"/>
    <x v="1"/>
    <x v="1"/>
    <x v="0"/>
    <x v="0"/>
    <x v="0"/>
    <x v="0"/>
    <x v="1"/>
    <x v="0"/>
    <x v="1"/>
    <x v="2"/>
    <x v="0"/>
    <x v="0"/>
    <x v="1"/>
    <x v="1"/>
    <x v="2"/>
    <x v="0"/>
    <x v="1"/>
    <x v="1"/>
    <x v="1"/>
    <x v="0"/>
  </r>
  <r>
    <n v="12179"/>
    <s v="f4f47c0716869bd365a15e764900dc08191337655523b1f374856cb049345317"/>
    <x v="0"/>
    <x v="0"/>
    <x v="1"/>
    <x v="0"/>
    <x v="1"/>
    <x v="2"/>
    <x v="1"/>
    <x v="2"/>
    <x v="0"/>
    <x v="1"/>
    <x v="1"/>
    <x v="1"/>
    <x v="0"/>
    <x v="0"/>
    <x v="1"/>
    <x v="1"/>
    <x v="0"/>
    <x v="1"/>
    <x v="1"/>
    <x v="2"/>
    <x v="1"/>
    <x v="0"/>
    <x v="1"/>
    <x v="1"/>
    <x v="1"/>
    <x v="2"/>
    <x v="2"/>
    <s v="Report immediately to direct supervisor, Talk to the colleague about his/her behavior"/>
    <x v="0"/>
    <x v="0"/>
    <x v="1"/>
    <x v="0"/>
    <x v="0"/>
    <x v="0"/>
    <x v="0"/>
    <x v="0"/>
    <x v="1"/>
    <x v="0"/>
    <x v="1"/>
    <x v="1"/>
    <x v="0"/>
    <x v="1"/>
    <x v="3"/>
    <x v="1"/>
    <x v="1"/>
    <x v="0"/>
    <x v="1"/>
    <x v="0"/>
    <x v="1"/>
    <x v="1"/>
  </r>
  <r>
    <n v="12182"/>
    <s v="f4f47c0716869bd365a15e764900dc08191337655523b1f374856cb049345317"/>
    <x v="0"/>
    <x v="1"/>
    <x v="0"/>
    <x v="0"/>
    <x v="2"/>
    <x v="1"/>
    <x v="1"/>
    <x v="2"/>
    <x v="2"/>
    <x v="1"/>
    <x v="1"/>
    <x v="1"/>
    <x v="0"/>
    <x v="0"/>
    <x v="1"/>
    <x v="1"/>
    <x v="0"/>
    <x v="0"/>
    <x v="3"/>
    <x v="3"/>
    <x v="1"/>
    <x v="3"/>
    <x v="0"/>
    <x v="1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3"/>
    <x v="3"/>
    <x v="3"/>
    <x v="1"/>
    <x v="0"/>
    <x v="1"/>
    <x v="0"/>
    <x v="1"/>
    <x v="1"/>
  </r>
  <r>
    <n v="12183"/>
    <s v="f4f47c0716869bd365a15e764900dc08191337655523b1f374856cb049345317"/>
    <x v="0"/>
    <x v="0"/>
    <x v="2"/>
    <x v="1"/>
    <x v="1"/>
    <x v="1"/>
    <x v="2"/>
    <x v="1"/>
    <x v="1"/>
    <x v="2"/>
    <x v="1"/>
    <x v="1"/>
    <x v="0"/>
    <x v="1"/>
    <x v="2"/>
    <x v="1"/>
    <x v="1"/>
    <x v="2"/>
    <x v="1"/>
    <x v="1"/>
    <x v="1"/>
    <x v="1"/>
    <x v="1"/>
    <x v="1"/>
    <x v="2"/>
    <x v="1"/>
    <x v="1"/>
    <s v="Report immediately to direct supervisor"/>
    <x v="0"/>
    <x v="1"/>
    <x v="1"/>
    <x v="0"/>
    <x v="0"/>
    <x v="0"/>
    <x v="0"/>
    <x v="0"/>
    <x v="0"/>
    <x v="2"/>
    <x v="1"/>
    <x v="1"/>
    <x v="0"/>
    <x v="3"/>
    <x v="0"/>
    <x v="1"/>
    <x v="1"/>
    <x v="0"/>
    <x v="1"/>
    <x v="1"/>
    <x v="0"/>
    <x v="1"/>
  </r>
  <r>
    <n v="12184"/>
    <s v="f4f47c0716869bd365a15e764900dc08191337655523b1f374856cb049345317"/>
    <x v="0"/>
    <x v="1"/>
    <x v="2"/>
    <x v="1"/>
    <x v="1"/>
    <x v="1"/>
    <x v="1"/>
    <x v="1"/>
    <x v="2"/>
    <x v="1"/>
    <x v="3"/>
    <x v="3"/>
    <x v="2"/>
    <x v="0"/>
    <x v="1"/>
    <x v="1"/>
    <x v="2"/>
    <x v="2"/>
    <x v="1"/>
    <x v="1"/>
    <x v="0"/>
    <x v="1"/>
    <x v="3"/>
    <x v="3"/>
    <x v="0"/>
    <x v="3"/>
    <x v="3"/>
    <s v="Do nothing"/>
    <x v="1"/>
    <x v="1"/>
    <x v="0"/>
    <x v="0"/>
    <x v="0"/>
    <x v="1"/>
    <x v="0"/>
    <x v="2"/>
    <x v="4"/>
    <x v="4"/>
    <x v="4"/>
    <x v="4"/>
    <x v="0"/>
    <x v="1"/>
    <x v="1"/>
    <x v="0"/>
    <x v="3"/>
    <x v="0"/>
    <x v="1"/>
    <x v="1"/>
    <x v="0"/>
    <x v="1"/>
  </r>
  <r>
    <n v="12186"/>
    <s v="f4f47c0716869bd365a15e764900dc08191337655523b1f374856cb049345317"/>
    <x v="0"/>
    <x v="0"/>
    <x v="0"/>
    <x v="1"/>
    <x v="2"/>
    <x v="1"/>
    <x v="2"/>
    <x v="1"/>
    <x v="0"/>
    <x v="2"/>
    <x v="2"/>
    <x v="1"/>
    <x v="1"/>
    <x v="1"/>
    <x v="1"/>
    <x v="2"/>
    <x v="0"/>
    <x v="1"/>
    <x v="1"/>
    <x v="1"/>
    <x v="2"/>
    <x v="0"/>
    <x v="1"/>
    <x v="0"/>
    <x v="2"/>
    <x v="1"/>
    <x v="1"/>
    <s v="Report immediately to direct supervisor"/>
    <x v="0"/>
    <x v="1"/>
    <x v="1"/>
    <x v="0"/>
    <x v="0"/>
    <x v="0"/>
    <x v="1"/>
    <x v="1"/>
    <x v="2"/>
    <x v="3"/>
    <x v="3"/>
    <x v="3"/>
    <x v="1"/>
    <x v="0"/>
    <x v="1"/>
    <x v="1"/>
    <x v="1"/>
    <x v="0"/>
    <x v="1"/>
    <x v="1"/>
    <x v="0"/>
    <x v="0"/>
  </r>
  <r>
    <n v="12189"/>
    <s v="f4f47c0716869bd365a15e764900dc08191337655523b1f374856cb049345317"/>
    <x v="0"/>
    <x v="0"/>
    <x v="1"/>
    <x v="1"/>
    <x v="1"/>
    <x v="2"/>
    <x v="2"/>
    <x v="1"/>
    <x v="0"/>
    <x v="1"/>
    <x v="1"/>
    <x v="1"/>
    <x v="0"/>
    <x v="0"/>
    <x v="1"/>
    <x v="1"/>
    <x v="1"/>
    <x v="0"/>
    <x v="3"/>
    <x v="2"/>
    <x v="1"/>
    <x v="1"/>
    <x v="2"/>
    <x v="1"/>
    <x v="1"/>
    <x v="1"/>
    <x v="2"/>
    <s v="Talk to the colleague about his/her behavior, Report immediately to internal investigation body"/>
    <x v="0"/>
    <x v="0"/>
    <x v="0"/>
    <x v="1"/>
    <x v="0"/>
    <x v="0"/>
    <x v="0"/>
    <x v="0"/>
    <x v="0"/>
    <x v="0"/>
    <x v="1"/>
    <x v="1"/>
    <x v="0"/>
    <x v="1"/>
    <x v="1"/>
    <x v="1"/>
    <x v="1"/>
    <x v="1"/>
    <x v="1"/>
    <x v="1"/>
    <x v="0"/>
    <x v="1"/>
  </r>
  <r>
    <n v="12195"/>
    <s v="f4f47c0716869bd365a15e764900dc08191337655523b1f374856cb049345317"/>
    <x v="0"/>
    <x v="1"/>
    <x v="1"/>
    <x v="0"/>
    <x v="1"/>
    <x v="1"/>
    <x v="1"/>
    <x v="1"/>
    <x v="2"/>
    <x v="1"/>
    <x v="3"/>
    <x v="0"/>
    <x v="0"/>
    <x v="0"/>
    <x v="1"/>
    <x v="1"/>
    <x v="1"/>
    <x v="0"/>
    <x v="1"/>
    <x v="1"/>
    <x v="1"/>
    <x v="2"/>
    <x v="0"/>
    <x v="2"/>
    <x v="1"/>
    <x v="2"/>
    <x v="2"/>
    <s v="Talk to the colleague about his/her behavior, Report immediately to direct supervisor"/>
    <x v="0"/>
    <x v="0"/>
    <x v="1"/>
    <x v="0"/>
    <x v="0"/>
    <x v="1"/>
    <x v="0"/>
    <x v="0"/>
    <x v="0"/>
    <x v="0"/>
    <x v="2"/>
    <x v="2"/>
    <x v="0"/>
    <x v="3"/>
    <x v="3"/>
    <x v="2"/>
    <x v="2"/>
    <x v="1"/>
    <x v="1"/>
    <x v="1"/>
    <x v="0"/>
    <x v="1"/>
  </r>
  <r>
    <n v="12197"/>
    <s v="f4f47c0716869bd365a15e764900dc08191337655523b1f374856cb049345317"/>
    <x v="0"/>
    <x v="1"/>
    <x v="2"/>
    <x v="1"/>
    <x v="2"/>
    <x v="1"/>
    <x v="2"/>
    <x v="1"/>
    <x v="1"/>
    <x v="2"/>
    <x v="2"/>
    <x v="1"/>
    <x v="0"/>
    <x v="0"/>
    <x v="2"/>
    <x v="2"/>
    <x v="1"/>
    <x v="2"/>
    <x v="1"/>
    <x v="1"/>
    <x v="0"/>
    <x v="1"/>
    <x v="2"/>
    <x v="2"/>
    <x v="2"/>
    <x v="1"/>
    <x v="1"/>
    <s v="Report immediately to direct supervisor, Talk to the colleague about his/her behavior"/>
    <x v="0"/>
    <x v="0"/>
    <x v="1"/>
    <x v="0"/>
    <x v="0"/>
    <x v="0"/>
    <x v="0"/>
    <x v="0"/>
    <x v="0"/>
    <x v="2"/>
    <x v="2"/>
    <x v="2"/>
    <x v="0"/>
    <x v="1"/>
    <x v="0"/>
    <x v="2"/>
    <x v="0"/>
    <x v="1"/>
    <x v="2"/>
    <x v="0"/>
    <x v="0"/>
    <x v="0"/>
  </r>
  <r>
    <n v="12199"/>
    <s v="f4f47c0716869bd365a15e764900dc08191337655523b1f374856cb049345317"/>
    <x v="0"/>
    <x v="0"/>
    <x v="2"/>
    <x v="1"/>
    <x v="2"/>
    <x v="1"/>
    <x v="2"/>
    <x v="2"/>
    <x v="1"/>
    <x v="2"/>
    <x v="2"/>
    <x v="1"/>
    <x v="0"/>
    <x v="0"/>
    <x v="2"/>
    <x v="1"/>
    <x v="0"/>
    <x v="1"/>
    <x v="1"/>
    <x v="1"/>
    <x v="0"/>
    <x v="3"/>
    <x v="1"/>
    <x v="1"/>
    <x v="1"/>
    <x v="2"/>
    <x v="2"/>
    <s v="Report immediately to direct supervisor"/>
    <x v="0"/>
    <x v="1"/>
    <x v="1"/>
    <x v="0"/>
    <x v="0"/>
    <x v="0"/>
    <x v="1"/>
    <x v="1"/>
    <x v="2"/>
    <x v="3"/>
    <x v="3"/>
    <x v="3"/>
    <x v="2"/>
    <x v="1"/>
    <x v="1"/>
    <x v="3"/>
    <x v="1"/>
    <x v="1"/>
    <x v="1"/>
    <x v="0"/>
    <x v="1"/>
    <x v="0"/>
  </r>
  <r>
    <n v="12202"/>
    <s v="f4f47c0716869bd365a15e764900dc08191337655523b1f374856cb049345317"/>
    <x v="0"/>
    <x v="1"/>
    <x v="1"/>
    <x v="1"/>
    <x v="1"/>
    <x v="1"/>
    <x v="2"/>
    <x v="1"/>
    <x v="1"/>
    <x v="2"/>
    <x v="2"/>
    <x v="1"/>
    <x v="0"/>
    <x v="0"/>
    <x v="2"/>
    <x v="2"/>
    <x v="1"/>
    <x v="1"/>
    <x v="1"/>
    <x v="0"/>
    <x v="0"/>
    <x v="0"/>
    <x v="2"/>
    <x v="1"/>
    <x v="2"/>
    <x v="2"/>
    <x v="2"/>
    <s v="Report immediately to direct supervisor, Report immediately to internal investigation body, Report immediately to external investigation body "/>
    <x v="0"/>
    <x v="1"/>
    <x v="1"/>
    <x v="1"/>
    <x v="1"/>
    <x v="0"/>
    <x v="0"/>
    <x v="0"/>
    <x v="0"/>
    <x v="2"/>
    <x v="0"/>
    <x v="1"/>
    <x v="0"/>
    <x v="1"/>
    <x v="1"/>
    <x v="3"/>
    <x v="1"/>
    <x v="1"/>
    <x v="1"/>
    <x v="1"/>
    <x v="0"/>
    <x v="1"/>
  </r>
  <r>
    <n v="12204"/>
    <s v="f4f47c0716869bd365a15e764900dc08191337655523b1f374856cb049345317"/>
    <x v="0"/>
    <x v="1"/>
    <x v="0"/>
    <x v="0"/>
    <x v="1"/>
    <x v="2"/>
    <x v="1"/>
    <x v="2"/>
    <x v="2"/>
    <x v="1"/>
    <x v="1"/>
    <x v="1"/>
    <x v="0"/>
    <x v="1"/>
    <x v="1"/>
    <x v="1"/>
    <x v="0"/>
    <x v="0"/>
    <x v="0"/>
    <x v="2"/>
    <x v="1"/>
    <x v="3"/>
    <x v="1"/>
    <x v="1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0"/>
    <x v="3"/>
    <x v="1"/>
    <x v="1"/>
    <x v="1"/>
    <x v="2"/>
    <x v="1"/>
    <x v="1"/>
    <x v="0"/>
  </r>
  <r>
    <n v="12206"/>
    <s v="f4f47c0716869bd365a15e764900dc08191337655523b1f374856cb049345317"/>
    <x v="0"/>
    <x v="1"/>
    <x v="0"/>
    <x v="0"/>
    <x v="2"/>
    <x v="1"/>
    <x v="2"/>
    <x v="1"/>
    <x v="1"/>
    <x v="2"/>
    <x v="1"/>
    <x v="1"/>
    <x v="0"/>
    <x v="0"/>
    <x v="1"/>
    <x v="2"/>
    <x v="1"/>
    <x v="0"/>
    <x v="1"/>
    <x v="1"/>
    <x v="0"/>
    <x v="3"/>
    <x v="1"/>
    <x v="2"/>
    <x v="2"/>
    <x v="1"/>
    <x v="2"/>
    <s v="Report immediately to direct supervisor"/>
    <x v="0"/>
    <x v="1"/>
    <x v="1"/>
    <x v="0"/>
    <x v="0"/>
    <x v="0"/>
    <x v="0"/>
    <x v="0"/>
    <x v="0"/>
    <x v="0"/>
    <x v="1"/>
    <x v="1"/>
    <x v="0"/>
    <x v="0"/>
    <x v="3"/>
    <x v="1"/>
    <x v="2"/>
    <x v="1"/>
    <x v="2"/>
    <x v="1"/>
    <x v="0"/>
    <x v="0"/>
  </r>
  <r>
    <n v="12207"/>
    <s v="f4f47c0716869bd365a15e764900dc08191337655523b1f374856cb049345317"/>
    <x v="0"/>
    <x v="1"/>
    <x v="0"/>
    <x v="0"/>
    <x v="2"/>
    <x v="1"/>
    <x v="1"/>
    <x v="1"/>
    <x v="0"/>
    <x v="1"/>
    <x v="1"/>
    <x v="1"/>
    <x v="0"/>
    <x v="0"/>
    <x v="1"/>
    <x v="2"/>
    <x v="0"/>
    <x v="0"/>
    <x v="0"/>
    <x v="2"/>
    <x v="1"/>
    <x v="3"/>
    <x v="1"/>
    <x v="1"/>
    <x v="1"/>
    <x v="2"/>
    <x v="1"/>
    <s v="Talk to the colleague about his/her behavior, Report immediately to internal investigation body"/>
    <x v="0"/>
    <x v="0"/>
    <x v="0"/>
    <x v="1"/>
    <x v="0"/>
    <x v="0"/>
    <x v="0"/>
    <x v="0"/>
    <x v="1"/>
    <x v="0"/>
    <x v="1"/>
    <x v="1"/>
    <x v="0"/>
    <x v="1"/>
    <x v="0"/>
    <x v="1"/>
    <x v="1"/>
    <x v="1"/>
    <x v="1"/>
    <x v="1"/>
    <x v="1"/>
    <x v="1"/>
  </r>
  <r>
    <n v="12209"/>
    <s v="f4f47c0716869bd365a15e764900dc08191337655523b1f374856cb049345317"/>
    <x v="0"/>
    <x v="0"/>
    <x v="1"/>
    <x v="0"/>
    <x v="1"/>
    <x v="1"/>
    <x v="1"/>
    <x v="2"/>
    <x v="0"/>
    <x v="2"/>
    <x v="1"/>
    <x v="1"/>
    <x v="0"/>
    <x v="0"/>
    <x v="3"/>
    <x v="1"/>
    <x v="0"/>
    <x v="1"/>
    <x v="1"/>
    <x v="1"/>
    <x v="1"/>
    <x v="3"/>
    <x v="1"/>
    <x v="1"/>
    <x v="2"/>
    <x v="2"/>
    <x v="1"/>
    <s v="Report immediately to direct supervisor"/>
    <x v="0"/>
    <x v="1"/>
    <x v="1"/>
    <x v="0"/>
    <x v="0"/>
    <x v="0"/>
    <x v="0"/>
    <x v="0"/>
    <x v="1"/>
    <x v="0"/>
    <x v="1"/>
    <x v="1"/>
    <x v="0"/>
    <x v="0"/>
    <x v="1"/>
    <x v="3"/>
    <x v="2"/>
    <x v="0"/>
    <x v="1"/>
    <x v="0"/>
    <x v="0"/>
    <x v="1"/>
  </r>
  <r>
    <n v="12210"/>
    <s v="f4f47c0716869bd365a15e764900dc08191337655523b1f374856cb049345317"/>
    <x v="0"/>
    <x v="0"/>
    <x v="0"/>
    <x v="1"/>
    <x v="2"/>
    <x v="1"/>
    <x v="2"/>
    <x v="1"/>
    <x v="1"/>
    <x v="2"/>
    <x v="2"/>
    <x v="1"/>
    <x v="0"/>
    <x v="0"/>
    <x v="2"/>
    <x v="2"/>
    <x v="1"/>
    <x v="2"/>
    <x v="1"/>
    <x v="1"/>
    <x v="0"/>
    <x v="0"/>
    <x v="2"/>
    <x v="1"/>
    <x v="2"/>
    <x v="2"/>
    <x v="1"/>
    <s v="Report immediately to internal investigation body"/>
    <x v="0"/>
    <x v="1"/>
    <x v="0"/>
    <x v="1"/>
    <x v="0"/>
    <x v="0"/>
    <x v="0"/>
    <x v="0"/>
    <x v="1"/>
    <x v="2"/>
    <x v="2"/>
    <x v="2"/>
    <x v="0"/>
    <x v="3"/>
    <x v="1"/>
    <x v="2"/>
    <x v="2"/>
    <x v="1"/>
    <x v="2"/>
    <x v="1"/>
    <x v="0"/>
    <x v="0"/>
  </r>
  <r>
    <n v="12212"/>
    <s v="f4f47c0716869bd365a15e764900dc08191337655523b1f374856cb049345317"/>
    <x v="0"/>
    <x v="0"/>
    <x v="1"/>
    <x v="0"/>
    <x v="1"/>
    <x v="1"/>
    <x v="1"/>
    <x v="2"/>
    <x v="1"/>
    <x v="2"/>
    <x v="1"/>
    <x v="1"/>
    <x v="0"/>
    <x v="1"/>
    <x v="1"/>
    <x v="1"/>
    <x v="0"/>
    <x v="1"/>
    <x v="1"/>
    <x v="1"/>
    <x v="1"/>
    <x v="0"/>
    <x v="1"/>
    <x v="1"/>
    <x v="2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0"/>
    <x v="1"/>
    <x v="3"/>
    <x v="1"/>
    <x v="0"/>
    <x v="1"/>
    <x v="0"/>
    <x v="1"/>
    <x v="1"/>
  </r>
  <r>
    <n v="12213"/>
    <s v="f4f47c0716869bd365a15e764900dc08191337655523b1f374856cb049345317"/>
    <x v="0"/>
    <x v="0"/>
    <x v="1"/>
    <x v="1"/>
    <x v="2"/>
    <x v="1"/>
    <x v="2"/>
    <x v="1"/>
    <x v="0"/>
    <x v="2"/>
    <x v="2"/>
    <x v="1"/>
    <x v="0"/>
    <x v="0"/>
    <x v="1"/>
    <x v="1"/>
    <x v="1"/>
    <x v="1"/>
    <x v="1"/>
    <x v="1"/>
    <x v="1"/>
    <x v="1"/>
    <x v="1"/>
    <x v="2"/>
    <x v="2"/>
    <x v="2"/>
    <x v="2"/>
    <s v="Report immediately to direct supervisor"/>
    <x v="0"/>
    <x v="1"/>
    <x v="1"/>
    <x v="0"/>
    <x v="0"/>
    <x v="0"/>
    <x v="0"/>
    <x v="0"/>
    <x v="1"/>
    <x v="0"/>
    <x v="0"/>
    <x v="1"/>
    <x v="0"/>
    <x v="1"/>
    <x v="3"/>
    <x v="1"/>
    <x v="1"/>
    <x v="1"/>
    <x v="1"/>
    <x v="0"/>
    <x v="0"/>
    <x v="1"/>
  </r>
  <r>
    <n v="12216"/>
    <s v="9eb800d094ee03fa22442ce0f10992078a7609267038a23db9eabc2d4a4abf2f"/>
    <x v="0"/>
    <x v="0"/>
    <x v="2"/>
    <x v="1"/>
    <x v="1"/>
    <x v="2"/>
    <x v="1"/>
    <x v="2"/>
    <x v="1"/>
    <x v="1"/>
    <x v="1"/>
    <x v="1"/>
    <x v="1"/>
    <x v="1"/>
    <x v="0"/>
    <x v="0"/>
    <x v="0"/>
    <x v="1"/>
    <x v="0"/>
    <x v="2"/>
    <x v="1"/>
    <x v="3"/>
    <x v="1"/>
    <x v="0"/>
    <x v="1"/>
    <x v="2"/>
    <x v="2"/>
    <s v="Talk to the colleague about his/her behavior"/>
    <x v="0"/>
    <x v="0"/>
    <x v="0"/>
    <x v="0"/>
    <x v="0"/>
    <x v="1"/>
    <x v="0"/>
    <x v="0"/>
    <x v="1"/>
    <x v="1"/>
    <x v="0"/>
    <x v="1"/>
    <x v="0"/>
    <x v="0"/>
    <x v="0"/>
    <x v="3"/>
    <x v="0"/>
    <x v="1"/>
    <x v="1"/>
    <x v="0"/>
    <x v="0"/>
    <x v="0"/>
  </r>
  <r>
    <n v="12220"/>
    <s v="6869f63d66e3eaee6ca2cf723b9c416f91e7a6da3f0b8b42b73bb1c6bfa5638e"/>
    <x v="0"/>
    <x v="1"/>
    <x v="0"/>
    <x v="0"/>
    <x v="2"/>
    <x v="2"/>
    <x v="1"/>
    <x v="1"/>
    <x v="0"/>
    <x v="0"/>
    <x v="1"/>
    <x v="1"/>
    <x v="2"/>
    <x v="0"/>
    <x v="1"/>
    <x v="1"/>
    <x v="0"/>
    <x v="0"/>
    <x v="0"/>
    <x v="2"/>
    <x v="1"/>
    <x v="0"/>
    <x v="2"/>
    <x v="2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2"/>
    <x v="2"/>
    <x v="0"/>
    <x v="1"/>
    <x v="2"/>
    <x v="1"/>
    <x v="2"/>
    <x v="1"/>
    <x v="2"/>
    <x v="0"/>
    <x v="1"/>
    <x v="0"/>
  </r>
  <r>
    <n v="12222"/>
    <s v="d277fb78a702570dfa292f4d168d999eff6bff6b190ca467a8313eff59031e12"/>
    <x v="0"/>
    <x v="1"/>
    <x v="1"/>
    <x v="1"/>
    <x v="2"/>
    <x v="1"/>
    <x v="1"/>
    <x v="1"/>
    <x v="0"/>
    <x v="1"/>
    <x v="1"/>
    <x v="1"/>
    <x v="0"/>
    <x v="1"/>
    <x v="0"/>
    <x v="0"/>
    <x v="0"/>
    <x v="0"/>
    <x v="0"/>
    <x v="1"/>
    <x v="0"/>
    <x v="1"/>
    <x v="1"/>
    <x v="2"/>
    <x v="0"/>
    <x v="2"/>
    <x v="0"/>
    <s v="Report immediately to direct supervisor"/>
    <x v="0"/>
    <x v="1"/>
    <x v="1"/>
    <x v="0"/>
    <x v="0"/>
    <x v="0"/>
    <x v="0"/>
    <x v="0"/>
    <x v="0"/>
    <x v="0"/>
    <x v="1"/>
    <x v="2"/>
    <x v="0"/>
    <x v="1"/>
    <x v="0"/>
    <x v="2"/>
    <x v="2"/>
    <x v="1"/>
    <x v="1"/>
    <x v="1"/>
    <x v="0"/>
    <x v="0"/>
  </r>
  <r>
    <n v="12223"/>
    <s v="f4f47c0716869bd365a15e764900dc08191337655523b1f374856cb049345317"/>
    <x v="0"/>
    <x v="0"/>
    <x v="0"/>
    <x v="1"/>
    <x v="2"/>
    <x v="1"/>
    <x v="2"/>
    <x v="2"/>
    <x v="2"/>
    <x v="2"/>
    <x v="2"/>
    <x v="0"/>
    <x v="0"/>
    <x v="1"/>
    <x v="1"/>
    <x v="1"/>
    <x v="0"/>
    <x v="1"/>
    <x v="1"/>
    <x v="1"/>
    <x v="1"/>
    <x v="1"/>
    <x v="1"/>
    <x v="1"/>
    <x v="2"/>
    <x v="1"/>
    <x v="2"/>
    <s v="Report immediately to direct supervisor"/>
    <x v="0"/>
    <x v="1"/>
    <x v="1"/>
    <x v="0"/>
    <x v="0"/>
    <x v="0"/>
    <x v="0"/>
    <x v="0"/>
    <x v="1"/>
    <x v="0"/>
    <x v="1"/>
    <x v="2"/>
    <x v="0"/>
    <x v="3"/>
    <x v="0"/>
    <x v="3"/>
    <x v="1"/>
    <x v="0"/>
    <x v="0"/>
    <x v="1"/>
    <x v="1"/>
    <x v="0"/>
  </r>
  <r>
    <n v="12224"/>
    <s v="6528292bcf12cedb37a457ce0fa593ed661183576e03d001dede1d7f9918299d"/>
    <x v="0"/>
    <x v="1"/>
    <x v="1"/>
    <x v="0"/>
    <x v="1"/>
    <x v="2"/>
    <x v="1"/>
    <x v="1"/>
    <x v="1"/>
    <x v="1"/>
    <x v="1"/>
    <x v="1"/>
    <x v="2"/>
    <x v="0"/>
    <x v="1"/>
    <x v="1"/>
    <x v="0"/>
    <x v="1"/>
    <x v="1"/>
    <x v="1"/>
    <x v="0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1"/>
    <x v="1"/>
    <x v="1"/>
    <x v="0"/>
    <x v="1"/>
    <x v="1"/>
    <x v="0"/>
    <x v="0"/>
  </r>
  <r>
    <n v="12225"/>
    <s v="5a4cff2adf764500f21971fb214027f94e4525b1f673f0129a4e0f85cfeebae1"/>
    <x v="0"/>
    <x v="0"/>
    <x v="2"/>
    <x v="1"/>
    <x v="1"/>
    <x v="2"/>
    <x v="1"/>
    <x v="2"/>
    <x v="0"/>
    <x v="1"/>
    <x v="1"/>
    <x v="1"/>
    <x v="1"/>
    <x v="1"/>
    <x v="1"/>
    <x v="1"/>
    <x v="1"/>
    <x v="0"/>
    <x v="1"/>
    <x v="1"/>
    <x v="1"/>
    <x v="0"/>
    <x v="1"/>
    <x v="1"/>
    <x v="1"/>
    <x v="2"/>
    <x v="2"/>
    <s v="Report immediately to direct supervisor"/>
    <x v="0"/>
    <x v="1"/>
    <x v="1"/>
    <x v="0"/>
    <x v="0"/>
    <x v="1"/>
    <x v="0"/>
    <x v="0"/>
    <x v="1"/>
    <x v="0"/>
    <x v="1"/>
    <x v="2"/>
    <x v="0"/>
    <x v="0"/>
    <x v="0"/>
    <x v="1"/>
    <x v="1"/>
    <x v="0"/>
    <x v="1"/>
    <x v="1"/>
    <x v="0"/>
    <x v="1"/>
  </r>
  <r>
    <n v="12227"/>
    <s v="f4f47c0716869bd365a15e764900dc08191337655523b1f374856cb049345317"/>
    <x v="0"/>
    <x v="0"/>
    <x v="1"/>
    <x v="0"/>
    <x v="1"/>
    <x v="2"/>
    <x v="0"/>
    <x v="0"/>
    <x v="2"/>
    <x v="1"/>
    <x v="1"/>
    <x v="0"/>
    <x v="0"/>
    <x v="0"/>
    <x v="1"/>
    <x v="1"/>
    <x v="0"/>
    <x v="1"/>
    <x v="2"/>
    <x v="2"/>
    <x v="2"/>
    <x v="3"/>
    <x v="1"/>
    <x v="0"/>
    <x v="1"/>
    <x v="2"/>
    <x v="2"/>
    <s v="Report immediately to direct supervisor"/>
    <x v="0"/>
    <x v="1"/>
    <x v="1"/>
    <x v="0"/>
    <x v="0"/>
    <x v="0"/>
    <x v="0"/>
    <x v="0"/>
    <x v="1"/>
    <x v="0"/>
    <x v="4"/>
    <x v="1"/>
    <x v="0"/>
    <x v="2"/>
    <x v="1"/>
    <x v="0"/>
    <x v="1"/>
    <x v="0"/>
    <x v="1"/>
    <x v="0"/>
    <x v="1"/>
    <x v="1"/>
  </r>
  <r>
    <n v="12228"/>
    <s v="f4f47c0716869bd365a15e764900dc08191337655523b1f374856cb049345317"/>
    <x v="0"/>
    <x v="1"/>
    <x v="2"/>
    <x v="0"/>
    <x v="2"/>
    <x v="2"/>
    <x v="1"/>
    <x v="1"/>
    <x v="0"/>
    <x v="1"/>
    <x v="1"/>
    <x v="1"/>
    <x v="2"/>
    <x v="0"/>
    <x v="1"/>
    <x v="1"/>
    <x v="0"/>
    <x v="1"/>
    <x v="0"/>
    <x v="0"/>
    <x v="0"/>
    <x v="3"/>
    <x v="1"/>
    <x v="2"/>
    <x v="1"/>
    <x v="0"/>
    <x v="2"/>
    <s v="Talk to the colleague about his/her behavior"/>
    <x v="0"/>
    <x v="0"/>
    <x v="0"/>
    <x v="0"/>
    <x v="0"/>
    <x v="0"/>
    <x v="0"/>
    <x v="0"/>
    <x v="1"/>
    <x v="0"/>
    <x v="1"/>
    <x v="1"/>
    <x v="0"/>
    <x v="1"/>
    <x v="3"/>
    <x v="1"/>
    <x v="1"/>
    <x v="1"/>
    <x v="1"/>
    <x v="1"/>
    <x v="0"/>
    <x v="1"/>
  </r>
  <r>
    <n v="12229"/>
    <s v="f4f47c0716869bd365a15e764900dc08191337655523b1f374856cb049345317"/>
    <x v="0"/>
    <x v="0"/>
    <x v="1"/>
    <x v="0"/>
    <x v="1"/>
    <x v="1"/>
    <x v="1"/>
    <x v="2"/>
    <x v="2"/>
    <x v="0"/>
    <x v="1"/>
    <x v="0"/>
    <x v="3"/>
    <x v="1"/>
    <x v="0"/>
    <x v="0"/>
    <x v="2"/>
    <x v="0"/>
    <x v="3"/>
    <x v="0"/>
    <x v="2"/>
    <x v="0"/>
    <x v="1"/>
    <x v="0"/>
    <x v="3"/>
    <x v="0"/>
    <x v="3"/>
    <s v="Report immediately to direct supervisor"/>
    <x v="0"/>
    <x v="1"/>
    <x v="1"/>
    <x v="0"/>
    <x v="0"/>
    <x v="0"/>
    <x v="0"/>
    <x v="0"/>
    <x v="1"/>
    <x v="1"/>
    <x v="4"/>
    <x v="0"/>
    <x v="0"/>
    <x v="0"/>
    <x v="0"/>
    <x v="3"/>
    <x v="0"/>
    <x v="0"/>
    <x v="1"/>
    <x v="0"/>
    <x v="1"/>
    <x v="1"/>
  </r>
  <r>
    <n v="12230"/>
    <s v="f4f47c0716869bd365a15e764900dc08191337655523b1f374856cb049345317"/>
    <x v="0"/>
    <x v="0"/>
    <x v="1"/>
    <x v="1"/>
    <x v="2"/>
    <x v="1"/>
    <x v="2"/>
    <x v="1"/>
    <x v="1"/>
    <x v="2"/>
    <x v="2"/>
    <x v="2"/>
    <x v="0"/>
    <x v="0"/>
    <x v="2"/>
    <x v="2"/>
    <x v="1"/>
    <x v="2"/>
    <x v="0"/>
    <x v="1"/>
    <x v="0"/>
    <x v="3"/>
    <x v="2"/>
    <x v="2"/>
    <x v="2"/>
    <x v="2"/>
    <x v="1"/>
    <s v="Report immediately to internal investigation body"/>
    <x v="0"/>
    <x v="1"/>
    <x v="0"/>
    <x v="1"/>
    <x v="0"/>
    <x v="0"/>
    <x v="0"/>
    <x v="0"/>
    <x v="0"/>
    <x v="2"/>
    <x v="2"/>
    <x v="2"/>
    <x v="0"/>
    <x v="1"/>
    <x v="0"/>
    <x v="2"/>
    <x v="2"/>
    <x v="1"/>
    <x v="1"/>
    <x v="1"/>
    <x v="0"/>
    <x v="0"/>
  </r>
  <r>
    <n v="12232"/>
    <s v="f4f47c0716869bd365a15e764900dc08191337655523b1f374856cb049345317"/>
    <x v="0"/>
    <x v="1"/>
    <x v="0"/>
    <x v="0"/>
    <x v="0"/>
    <x v="0"/>
    <x v="1"/>
    <x v="2"/>
    <x v="0"/>
    <x v="0"/>
    <x v="0"/>
    <x v="0"/>
    <x v="0"/>
    <x v="0"/>
    <x v="1"/>
    <x v="1"/>
    <x v="0"/>
    <x v="0"/>
    <x v="0"/>
    <x v="2"/>
    <x v="0"/>
    <x v="1"/>
    <x v="1"/>
    <x v="1"/>
    <x v="1"/>
    <x v="0"/>
    <x v="2"/>
    <s v="Talk to the colleague about his/her behavior, Report immediately to direct supervisor"/>
    <x v="0"/>
    <x v="0"/>
    <x v="1"/>
    <x v="0"/>
    <x v="0"/>
    <x v="0"/>
    <x v="0"/>
    <x v="0"/>
    <x v="1"/>
    <x v="0"/>
    <x v="4"/>
    <x v="1"/>
    <x v="0"/>
    <x v="1"/>
    <x v="0"/>
    <x v="1"/>
    <x v="2"/>
    <x v="1"/>
    <x v="1"/>
    <x v="1"/>
    <x v="0"/>
    <x v="1"/>
  </r>
  <r>
    <n v="12239"/>
    <s v="f4f47c0716869bd365a15e764900dc08191337655523b1f374856cb049345317"/>
    <x v="0"/>
    <x v="1"/>
    <x v="1"/>
    <x v="0"/>
    <x v="2"/>
    <x v="1"/>
    <x v="2"/>
    <x v="1"/>
    <x v="2"/>
    <x v="2"/>
    <x v="2"/>
    <x v="1"/>
    <x v="1"/>
    <x v="0"/>
    <x v="2"/>
    <x v="1"/>
    <x v="1"/>
    <x v="0"/>
    <x v="1"/>
    <x v="1"/>
    <x v="1"/>
    <x v="3"/>
    <x v="2"/>
    <x v="2"/>
    <x v="1"/>
    <x v="2"/>
    <x v="2"/>
    <s v="Report immediately to internal investigation body"/>
    <x v="0"/>
    <x v="1"/>
    <x v="0"/>
    <x v="1"/>
    <x v="0"/>
    <x v="0"/>
    <x v="0"/>
    <x v="0"/>
    <x v="1"/>
    <x v="0"/>
    <x v="1"/>
    <x v="2"/>
    <x v="0"/>
    <x v="1"/>
    <x v="3"/>
    <x v="1"/>
    <x v="1"/>
    <x v="0"/>
    <x v="1"/>
    <x v="1"/>
    <x v="0"/>
    <x v="1"/>
  </r>
  <r>
    <n v="12241"/>
    <s v="f4f47c0716869bd365a15e764900dc08191337655523b1f374856cb049345317"/>
    <x v="0"/>
    <x v="0"/>
    <x v="2"/>
    <x v="1"/>
    <x v="1"/>
    <x v="2"/>
    <x v="1"/>
    <x v="2"/>
    <x v="1"/>
    <x v="1"/>
    <x v="1"/>
    <x v="1"/>
    <x v="3"/>
    <x v="0"/>
    <x v="1"/>
    <x v="1"/>
    <x v="1"/>
    <x v="0"/>
    <x v="1"/>
    <x v="2"/>
    <x v="0"/>
    <x v="3"/>
    <x v="2"/>
    <x v="0"/>
    <x v="2"/>
    <x v="2"/>
    <x v="2"/>
    <s v="Talk to the colleague about his/her behavior"/>
    <x v="0"/>
    <x v="0"/>
    <x v="0"/>
    <x v="0"/>
    <x v="0"/>
    <x v="0"/>
    <x v="0"/>
    <x v="0"/>
    <x v="1"/>
    <x v="0"/>
    <x v="1"/>
    <x v="2"/>
    <x v="0"/>
    <x v="1"/>
    <x v="1"/>
    <x v="3"/>
    <x v="2"/>
    <x v="1"/>
    <x v="1"/>
    <x v="0"/>
    <x v="0"/>
    <x v="1"/>
  </r>
  <r>
    <n v="12242"/>
    <s v="f4f47c0716869bd365a15e764900dc08191337655523b1f374856cb049345317"/>
    <x v="0"/>
    <x v="1"/>
    <x v="1"/>
    <x v="0"/>
    <x v="1"/>
    <x v="2"/>
    <x v="1"/>
    <x v="1"/>
    <x v="1"/>
    <x v="2"/>
    <x v="2"/>
    <x v="2"/>
    <x v="0"/>
    <x v="0"/>
    <x v="1"/>
    <x v="0"/>
    <x v="1"/>
    <x v="2"/>
    <x v="1"/>
    <x v="1"/>
    <x v="0"/>
    <x v="3"/>
    <x v="2"/>
    <x v="2"/>
    <x v="1"/>
    <x v="1"/>
    <x v="2"/>
    <s v="Talk to the colleague about his/her behavior"/>
    <x v="0"/>
    <x v="0"/>
    <x v="0"/>
    <x v="0"/>
    <x v="0"/>
    <x v="0"/>
    <x v="0"/>
    <x v="0"/>
    <x v="0"/>
    <x v="2"/>
    <x v="2"/>
    <x v="2"/>
    <x v="0"/>
    <x v="0"/>
    <x v="0"/>
    <x v="0"/>
    <x v="1"/>
    <x v="1"/>
    <x v="2"/>
    <x v="1"/>
    <x v="0"/>
    <x v="0"/>
  </r>
  <r>
    <n v="12243"/>
    <s v="f4f47c0716869bd365a15e764900dc08191337655523b1f374856cb049345317"/>
    <x v="0"/>
    <x v="1"/>
    <x v="1"/>
    <x v="1"/>
    <x v="2"/>
    <x v="1"/>
    <x v="2"/>
    <x v="1"/>
    <x v="1"/>
    <x v="2"/>
    <x v="2"/>
    <x v="1"/>
    <x v="2"/>
    <x v="0"/>
    <x v="2"/>
    <x v="1"/>
    <x v="1"/>
    <x v="1"/>
    <x v="1"/>
    <x v="1"/>
    <x v="1"/>
    <x v="1"/>
    <x v="1"/>
    <x v="1"/>
    <x v="0"/>
    <x v="0"/>
    <x v="0"/>
    <s v="Report immediately to direct supervisor"/>
    <x v="0"/>
    <x v="1"/>
    <x v="1"/>
    <x v="0"/>
    <x v="0"/>
    <x v="0"/>
    <x v="0"/>
    <x v="0"/>
    <x v="0"/>
    <x v="1"/>
    <x v="2"/>
    <x v="2"/>
    <x v="0"/>
    <x v="2"/>
    <x v="0"/>
    <x v="0"/>
    <x v="1"/>
    <x v="1"/>
    <x v="2"/>
    <x v="1"/>
    <x v="0"/>
    <x v="1"/>
  </r>
  <r>
    <n v="12250"/>
    <s v="f4f47c0716869bd365a15e764900dc08191337655523b1f374856cb049345317"/>
    <x v="0"/>
    <x v="1"/>
    <x v="1"/>
    <x v="0"/>
    <x v="3"/>
    <x v="0"/>
    <x v="3"/>
    <x v="3"/>
    <x v="3"/>
    <x v="3"/>
    <x v="0"/>
    <x v="3"/>
    <x v="1"/>
    <x v="0"/>
    <x v="3"/>
    <x v="3"/>
    <x v="3"/>
    <x v="0"/>
    <x v="0"/>
    <x v="0"/>
    <x v="1"/>
    <x v="0"/>
    <x v="3"/>
    <x v="3"/>
    <x v="3"/>
    <x v="3"/>
    <x v="3"/>
    <s v="Talk to the colleague about his/her behavior"/>
    <x v="0"/>
    <x v="0"/>
    <x v="0"/>
    <x v="0"/>
    <x v="0"/>
    <x v="1"/>
    <x v="0"/>
    <x v="0"/>
    <x v="3"/>
    <x v="4"/>
    <x v="4"/>
    <x v="0"/>
    <x v="0"/>
    <x v="2"/>
    <x v="0"/>
    <x v="0"/>
    <x v="1"/>
    <x v="3"/>
    <x v="3"/>
    <x v="2"/>
    <x v="1"/>
    <x v="1"/>
  </r>
  <r>
    <n v="12254"/>
    <s v="3948a61da1295cfc7728aab3bfc3cc5e2e2c2ea09d91397fead39567f40dddc3"/>
    <x v="0"/>
    <x v="1"/>
    <x v="2"/>
    <x v="1"/>
    <x v="3"/>
    <x v="1"/>
    <x v="1"/>
    <x v="1"/>
    <x v="0"/>
    <x v="2"/>
    <x v="1"/>
    <x v="3"/>
    <x v="0"/>
    <x v="0"/>
    <x v="1"/>
    <x v="1"/>
    <x v="1"/>
    <x v="2"/>
    <x v="1"/>
    <x v="2"/>
    <x v="1"/>
    <x v="3"/>
    <x v="0"/>
    <x v="0"/>
    <x v="2"/>
    <x v="0"/>
    <x v="0"/>
    <s v="Report immediately to direct supervisor"/>
    <x v="0"/>
    <x v="1"/>
    <x v="1"/>
    <x v="0"/>
    <x v="0"/>
    <x v="0"/>
    <x v="0"/>
    <x v="0"/>
    <x v="1"/>
    <x v="1"/>
    <x v="0"/>
    <x v="1"/>
    <x v="0"/>
    <x v="0"/>
    <x v="3"/>
    <x v="3"/>
    <x v="0"/>
    <x v="1"/>
    <x v="3"/>
    <x v="1"/>
    <x v="0"/>
    <x v="1"/>
  </r>
  <r>
    <n v="12255"/>
    <s v="f4f47c0716869bd365a15e764900dc08191337655523b1f374856cb049345317"/>
    <x v="0"/>
    <x v="1"/>
    <x v="0"/>
    <x v="0"/>
    <x v="2"/>
    <x v="1"/>
    <x v="1"/>
    <x v="2"/>
    <x v="0"/>
    <x v="2"/>
    <x v="2"/>
    <x v="1"/>
    <x v="0"/>
    <x v="1"/>
    <x v="2"/>
    <x v="1"/>
    <x v="0"/>
    <x v="1"/>
    <x v="3"/>
    <x v="0"/>
    <x v="1"/>
    <x v="0"/>
    <x v="1"/>
    <x v="1"/>
    <x v="1"/>
    <x v="2"/>
    <x v="1"/>
    <s v="Report immediately to direct supervisor"/>
    <x v="0"/>
    <x v="1"/>
    <x v="1"/>
    <x v="0"/>
    <x v="0"/>
    <x v="0"/>
    <x v="0"/>
    <x v="0"/>
    <x v="1"/>
    <x v="2"/>
    <x v="1"/>
    <x v="2"/>
    <x v="0"/>
    <x v="3"/>
    <x v="1"/>
    <x v="1"/>
    <x v="2"/>
    <x v="1"/>
    <x v="1"/>
    <x v="0"/>
    <x v="1"/>
    <x v="0"/>
  </r>
  <r>
    <n v="12256"/>
    <s v="f4f47c0716869bd365a15e764900dc08191337655523b1f374856cb049345317"/>
    <x v="0"/>
    <x v="1"/>
    <x v="1"/>
    <x v="0"/>
    <x v="2"/>
    <x v="1"/>
    <x v="1"/>
    <x v="2"/>
    <x v="0"/>
    <x v="2"/>
    <x v="2"/>
    <x v="1"/>
    <x v="0"/>
    <x v="1"/>
    <x v="2"/>
    <x v="1"/>
    <x v="0"/>
    <x v="1"/>
    <x v="3"/>
    <x v="2"/>
    <x v="1"/>
    <x v="3"/>
    <x v="1"/>
    <x v="1"/>
    <x v="1"/>
    <x v="2"/>
    <x v="1"/>
    <s v="Report immediately to direct supervisor"/>
    <x v="0"/>
    <x v="1"/>
    <x v="1"/>
    <x v="0"/>
    <x v="0"/>
    <x v="0"/>
    <x v="0"/>
    <x v="0"/>
    <x v="1"/>
    <x v="0"/>
    <x v="1"/>
    <x v="1"/>
    <x v="0"/>
    <x v="0"/>
    <x v="0"/>
    <x v="1"/>
    <x v="2"/>
    <x v="1"/>
    <x v="2"/>
    <x v="1"/>
    <x v="0"/>
    <x v="1"/>
  </r>
  <r>
    <n v="12257"/>
    <s v="f4f47c0716869bd365a15e764900dc08191337655523b1f374856cb049345317"/>
    <x v="0"/>
    <x v="1"/>
    <x v="1"/>
    <x v="1"/>
    <x v="2"/>
    <x v="1"/>
    <x v="2"/>
    <x v="1"/>
    <x v="1"/>
    <x v="2"/>
    <x v="2"/>
    <x v="2"/>
    <x v="3"/>
    <x v="0"/>
    <x v="2"/>
    <x v="2"/>
    <x v="0"/>
    <x v="2"/>
    <x v="3"/>
    <x v="2"/>
    <x v="0"/>
    <x v="1"/>
    <x v="1"/>
    <x v="1"/>
    <x v="1"/>
    <x v="2"/>
    <x v="1"/>
    <s v="Report immediately to direct supervisor"/>
    <x v="0"/>
    <x v="1"/>
    <x v="1"/>
    <x v="0"/>
    <x v="0"/>
    <x v="0"/>
    <x v="0"/>
    <x v="0"/>
    <x v="1"/>
    <x v="0"/>
    <x v="1"/>
    <x v="1"/>
    <x v="0"/>
    <x v="0"/>
    <x v="3"/>
    <x v="2"/>
    <x v="1"/>
    <x v="1"/>
    <x v="2"/>
    <x v="1"/>
    <x v="0"/>
    <x v="1"/>
  </r>
  <r>
    <n v="12258"/>
    <s v="f4f47c0716869bd365a15e764900dc08191337655523b1f374856cb049345317"/>
    <x v="0"/>
    <x v="1"/>
    <x v="0"/>
    <x v="0"/>
    <x v="2"/>
    <x v="1"/>
    <x v="1"/>
    <x v="2"/>
    <x v="0"/>
    <x v="1"/>
    <x v="1"/>
    <x v="1"/>
    <x v="0"/>
    <x v="0"/>
    <x v="1"/>
    <x v="1"/>
    <x v="0"/>
    <x v="1"/>
    <x v="0"/>
    <x v="2"/>
    <x v="1"/>
    <x v="0"/>
    <x v="1"/>
    <x v="1"/>
    <x v="1"/>
    <x v="2"/>
    <x v="2"/>
    <s v="Report immediately to direct supervisor"/>
    <x v="0"/>
    <x v="1"/>
    <x v="1"/>
    <x v="0"/>
    <x v="0"/>
    <x v="1"/>
    <x v="0"/>
    <x v="0"/>
    <x v="1"/>
    <x v="0"/>
    <x v="1"/>
    <x v="1"/>
    <x v="0"/>
    <x v="0"/>
    <x v="0"/>
    <x v="3"/>
    <x v="0"/>
    <x v="0"/>
    <x v="1"/>
    <x v="0"/>
    <x v="1"/>
    <x v="1"/>
  </r>
  <r>
    <n v="12260"/>
    <s v="f4f47c0716869bd365a15e764900dc08191337655523b1f374856cb049345317"/>
    <x v="0"/>
    <x v="1"/>
    <x v="1"/>
    <x v="0"/>
    <x v="2"/>
    <x v="2"/>
    <x v="2"/>
    <x v="2"/>
    <x v="1"/>
    <x v="1"/>
    <x v="3"/>
    <x v="1"/>
    <x v="0"/>
    <x v="0"/>
    <x v="0"/>
    <x v="0"/>
    <x v="1"/>
    <x v="0"/>
    <x v="1"/>
    <x v="2"/>
    <x v="1"/>
    <x v="1"/>
    <x v="2"/>
    <x v="2"/>
    <x v="1"/>
    <x v="2"/>
    <x v="2"/>
    <s v="Talk to the colleague about his/her behavior"/>
    <x v="0"/>
    <x v="0"/>
    <x v="0"/>
    <x v="0"/>
    <x v="0"/>
    <x v="0"/>
    <x v="0"/>
    <x v="0"/>
    <x v="0"/>
    <x v="0"/>
    <x v="1"/>
    <x v="2"/>
    <x v="0"/>
    <x v="2"/>
    <x v="0"/>
    <x v="0"/>
    <x v="1"/>
    <x v="1"/>
    <x v="1"/>
    <x v="1"/>
    <x v="0"/>
    <x v="1"/>
  </r>
  <r>
    <n v="12261"/>
    <s v="5c10854d28583c4e7c5d2e0dcd064f1ab174b54ebf4b4878181530b0fecca46d"/>
    <x v="0"/>
    <x v="0"/>
    <x v="0"/>
    <x v="0"/>
    <x v="1"/>
    <x v="2"/>
    <x v="0"/>
    <x v="2"/>
    <x v="0"/>
    <x v="1"/>
    <x v="1"/>
    <x v="0"/>
    <x v="1"/>
    <x v="0"/>
    <x v="1"/>
    <x v="3"/>
    <x v="0"/>
    <x v="0"/>
    <x v="3"/>
    <x v="0"/>
    <x v="2"/>
    <x v="0"/>
    <x v="3"/>
    <x v="3"/>
    <x v="1"/>
    <x v="0"/>
    <x v="3"/>
    <s v="Report immediately to direct supervisor"/>
    <x v="0"/>
    <x v="1"/>
    <x v="1"/>
    <x v="0"/>
    <x v="0"/>
    <x v="0"/>
    <x v="0"/>
    <x v="0"/>
    <x v="3"/>
    <x v="4"/>
    <x v="4"/>
    <x v="1"/>
    <x v="0"/>
    <x v="0"/>
    <x v="1"/>
    <x v="0"/>
    <x v="0"/>
    <x v="0"/>
    <x v="3"/>
    <x v="0"/>
    <x v="1"/>
    <x v="0"/>
  </r>
  <r>
    <n v="12262"/>
    <s v="f4f47c0716869bd365a15e764900dc08191337655523b1f374856cb049345317"/>
    <x v="0"/>
    <x v="1"/>
    <x v="1"/>
    <x v="0"/>
    <x v="3"/>
    <x v="1"/>
    <x v="1"/>
    <x v="1"/>
    <x v="0"/>
    <x v="1"/>
    <x v="0"/>
    <x v="0"/>
    <x v="0"/>
    <x v="1"/>
    <x v="1"/>
    <x v="1"/>
    <x v="0"/>
    <x v="1"/>
    <x v="1"/>
    <x v="2"/>
    <x v="1"/>
    <x v="3"/>
    <x v="0"/>
    <x v="3"/>
    <x v="0"/>
    <x v="0"/>
    <x v="2"/>
    <s v="Talk to the colleague about his/her behavior"/>
    <x v="0"/>
    <x v="0"/>
    <x v="0"/>
    <x v="0"/>
    <x v="0"/>
    <x v="1"/>
    <x v="0"/>
    <x v="0"/>
    <x v="1"/>
    <x v="0"/>
    <x v="0"/>
    <x v="1"/>
    <x v="0"/>
    <x v="0"/>
    <x v="0"/>
    <x v="3"/>
    <x v="0"/>
    <x v="0"/>
    <x v="1"/>
    <x v="0"/>
    <x v="0"/>
    <x v="1"/>
  </r>
  <r>
    <n v="12267"/>
    <s v="f4f47c0716869bd365a15e764900dc08191337655523b1f374856cb049345317"/>
    <x v="0"/>
    <x v="1"/>
    <x v="0"/>
    <x v="0"/>
    <x v="2"/>
    <x v="1"/>
    <x v="2"/>
    <x v="1"/>
    <x v="0"/>
    <x v="2"/>
    <x v="2"/>
    <x v="1"/>
    <x v="0"/>
    <x v="0"/>
    <x v="1"/>
    <x v="1"/>
    <x v="1"/>
    <x v="1"/>
    <x v="0"/>
    <x v="1"/>
    <x v="1"/>
    <x v="3"/>
    <x v="1"/>
    <x v="1"/>
    <x v="2"/>
    <x v="2"/>
    <x v="1"/>
    <s v="Report immediately to direct supervisor"/>
    <x v="0"/>
    <x v="1"/>
    <x v="1"/>
    <x v="0"/>
    <x v="0"/>
    <x v="0"/>
    <x v="0"/>
    <x v="0"/>
    <x v="0"/>
    <x v="2"/>
    <x v="0"/>
    <x v="0"/>
    <x v="0"/>
    <x v="3"/>
    <x v="3"/>
    <x v="2"/>
    <x v="1"/>
    <x v="1"/>
    <x v="1"/>
    <x v="1"/>
    <x v="0"/>
    <x v="1"/>
  </r>
  <r>
    <n v="12268"/>
    <s v="e11d0ec06427b50df3b285e7ec586034a42b624edcae58460279d55e2be59ad8"/>
    <x v="0"/>
    <x v="1"/>
    <x v="0"/>
    <x v="0"/>
    <x v="2"/>
    <x v="1"/>
    <x v="2"/>
    <x v="1"/>
    <x v="0"/>
    <x v="2"/>
    <x v="2"/>
    <x v="1"/>
    <x v="0"/>
    <x v="1"/>
    <x v="2"/>
    <x v="2"/>
    <x v="1"/>
    <x v="2"/>
    <x v="1"/>
    <x v="1"/>
    <x v="0"/>
    <x v="1"/>
    <x v="1"/>
    <x v="2"/>
    <x v="1"/>
    <x v="2"/>
    <x v="1"/>
    <s v="Report immediately to direct supervisor"/>
    <x v="0"/>
    <x v="1"/>
    <x v="1"/>
    <x v="0"/>
    <x v="0"/>
    <x v="0"/>
    <x v="0"/>
    <x v="0"/>
    <x v="1"/>
    <x v="0"/>
    <x v="1"/>
    <x v="1"/>
    <x v="0"/>
    <x v="0"/>
    <x v="0"/>
    <x v="2"/>
    <x v="1"/>
    <x v="1"/>
    <x v="2"/>
    <x v="1"/>
    <x v="0"/>
    <x v="1"/>
  </r>
  <r>
    <n v="12271"/>
    <s v="f4f47c0716869bd365a15e764900dc08191337655523b1f374856cb049345317"/>
    <x v="0"/>
    <x v="0"/>
    <x v="0"/>
    <x v="0"/>
    <x v="1"/>
    <x v="2"/>
    <x v="1"/>
    <x v="2"/>
    <x v="0"/>
    <x v="1"/>
    <x v="1"/>
    <x v="1"/>
    <x v="1"/>
    <x v="1"/>
    <x v="1"/>
    <x v="1"/>
    <x v="0"/>
    <x v="1"/>
    <x v="0"/>
    <x v="0"/>
    <x v="1"/>
    <x v="3"/>
    <x v="1"/>
    <x v="1"/>
    <x v="0"/>
    <x v="2"/>
    <x v="0"/>
    <s v="Report immediately to direct supervisor"/>
    <x v="0"/>
    <x v="1"/>
    <x v="1"/>
    <x v="0"/>
    <x v="0"/>
    <x v="0"/>
    <x v="0"/>
    <x v="0"/>
    <x v="1"/>
    <x v="0"/>
    <x v="1"/>
    <x v="1"/>
    <x v="0"/>
    <x v="1"/>
    <x v="3"/>
    <x v="1"/>
    <x v="1"/>
    <x v="0"/>
    <x v="1"/>
    <x v="0"/>
    <x v="1"/>
    <x v="1"/>
  </r>
  <r>
    <n v="12285"/>
    <s v="f4f47c0716869bd365a15e764900dc08191337655523b1f374856cb049345317"/>
    <x v="0"/>
    <x v="1"/>
    <x v="1"/>
    <x v="0"/>
    <x v="1"/>
    <x v="1"/>
    <x v="1"/>
    <x v="1"/>
    <x v="1"/>
    <x v="2"/>
    <x v="2"/>
    <x v="1"/>
    <x v="2"/>
    <x v="0"/>
    <x v="2"/>
    <x v="2"/>
    <x v="1"/>
    <x v="3"/>
    <x v="1"/>
    <x v="1"/>
    <x v="0"/>
    <x v="2"/>
    <x v="2"/>
    <x v="1"/>
    <x v="1"/>
    <x v="2"/>
    <x v="2"/>
    <s v="Talk to the colleague about his/her behavior"/>
    <x v="0"/>
    <x v="0"/>
    <x v="0"/>
    <x v="0"/>
    <x v="0"/>
    <x v="0"/>
    <x v="0"/>
    <x v="0"/>
    <x v="0"/>
    <x v="0"/>
    <x v="1"/>
    <x v="2"/>
    <x v="0"/>
    <x v="2"/>
    <x v="0"/>
    <x v="3"/>
    <x v="1"/>
    <x v="0"/>
    <x v="1"/>
    <x v="1"/>
    <x v="0"/>
    <x v="1"/>
  </r>
  <r>
    <n v="12286"/>
    <s v="f4f47c0716869bd365a15e764900dc08191337655523b1f374856cb049345317"/>
    <x v="0"/>
    <x v="0"/>
    <x v="2"/>
    <x v="1"/>
    <x v="2"/>
    <x v="2"/>
    <x v="1"/>
    <x v="1"/>
    <x v="1"/>
    <x v="1"/>
    <x v="1"/>
    <x v="1"/>
    <x v="0"/>
    <x v="0"/>
    <x v="1"/>
    <x v="1"/>
    <x v="1"/>
    <x v="1"/>
    <x v="1"/>
    <x v="2"/>
    <x v="0"/>
    <x v="0"/>
    <x v="1"/>
    <x v="1"/>
    <x v="2"/>
    <x v="2"/>
    <x v="2"/>
    <s v="Talk to the colleague about his/her behavior, Report immediately to direct supervisor"/>
    <x v="0"/>
    <x v="0"/>
    <x v="1"/>
    <x v="0"/>
    <x v="0"/>
    <x v="0"/>
    <x v="0"/>
    <x v="0"/>
    <x v="0"/>
    <x v="0"/>
    <x v="2"/>
    <x v="1"/>
    <x v="0"/>
    <x v="0"/>
    <x v="0"/>
    <x v="1"/>
    <x v="1"/>
    <x v="1"/>
    <x v="1"/>
    <x v="1"/>
    <x v="0"/>
    <x v="1"/>
  </r>
  <r>
    <n v="12292"/>
    <s v="f4f47c0716869bd365a15e764900dc08191337655523b1f374856cb049345317"/>
    <x v="0"/>
    <x v="1"/>
    <x v="2"/>
    <x v="0"/>
    <x v="2"/>
    <x v="2"/>
    <x v="1"/>
    <x v="2"/>
    <x v="0"/>
    <x v="1"/>
    <x v="1"/>
    <x v="3"/>
    <x v="0"/>
    <x v="0"/>
    <x v="1"/>
    <x v="3"/>
    <x v="0"/>
    <x v="0"/>
    <x v="3"/>
    <x v="2"/>
    <x v="2"/>
    <x v="0"/>
    <x v="0"/>
    <x v="3"/>
    <x v="0"/>
    <x v="0"/>
    <x v="0"/>
    <s v="Do nothing"/>
    <x v="1"/>
    <x v="1"/>
    <x v="0"/>
    <x v="0"/>
    <x v="0"/>
    <x v="0"/>
    <x v="1"/>
    <x v="1"/>
    <x v="2"/>
    <x v="3"/>
    <x v="3"/>
    <x v="3"/>
    <x v="2"/>
    <x v="2"/>
    <x v="0"/>
    <x v="0"/>
    <x v="3"/>
    <x v="1"/>
    <x v="0"/>
    <x v="0"/>
    <x v="1"/>
    <x v="1"/>
  </r>
  <r>
    <n v="12295"/>
    <s v="41af36d0b44610be6682a4bd4cc1503c1606852127e44fa7a36b348a2ce4cc78"/>
    <x v="0"/>
    <x v="1"/>
    <x v="0"/>
    <x v="0"/>
    <x v="2"/>
    <x v="2"/>
    <x v="0"/>
    <x v="2"/>
    <x v="2"/>
    <x v="0"/>
    <x v="1"/>
    <x v="1"/>
    <x v="1"/>
    <x v="1"/>
    <x v="1"/>
    <x v="1"/>
    <x v="0"/>
    <x v="0"/>
    <x v="0"/>
    <x v="2"/>
    <x v="1"/>
    <x v="3"/>
    <x v="0"/>
    <x v="1"/>
    <x v="0"/>
    <x v="3"/>
    <x v="0"/>
    <s v="Report immediately to internal investigation body"/>
    <x v="0"/>
    <x v="1"/>
    <x v="0"/>
    <x v="1"/>
    <x v="0"/>
    <x v="0"/>
    <x v="0"/>
    <x v="0"/>
    <x v="1"/>
    <x v="1"/>
    <x v="2"/>
    <x v="1"/>
    <x v="0"/>
    <x v="1"/>
    <x v="0"/>
    <x v="3"/>
    <x v="0"/>
    <x v="0"/>
    <x v="1"/>
    <x v="0"/>
    <x v="1"/>
    <x v="1"/>
  </r>
  <r>
    <n v="12296"/>
    <s v="ee2f4413b03a686f238736d06907389bf7762bcfd9354b806c7e467abafd4e93"/>
    <x v="0"/>
    <x v="0"/>
    <x v="0"/>
    <x v="0"/>
    <x v="1"/>
    <x v="2"/>
    <x v="1"/>
    <x v="1"/>
    <x v="0"/>
    <x v="1"/>
    <x v="1"/>
    <x v="1"/>
    <x v="2"/>
    <x v="0"/>
    <x v="1"/>
    <x v="1"/>
    <x v="1"/>
    <x v="2"/>
    <x v="1"/>
    <x v="1"/>
    <x v="0"/>
    <x v="0"/>
    <x v="2"/>
    <x v="0"/>
    <x v="2"/>
    <x v="2"/>
    <x v="2"/>
    <s v="Report immediately to direct supervisor"/>
    <x v="0"/>
    <x v="1"/>
    <x v="1"/>
    <x v="0"/>
    <x v="0"/>
    <x v="0"/>
    <x v="0"/>
    <x v="0"/>
    <x v="0"/>
    <x v="2"/>
    <x v="2"/>
    <x v="2"/>
    <x v="0"/>
    <x v="2"/>
    <x v="0"/>
    <x v="3"/>
    <x v="1"/>
    <x v="1"/>
    <x v="1"/>
    <x v="0"/>
    <x v="1"/>
    <x v="1"/>
  </r>
  <r>
    <n v="12298"/>
    <s v="f4f47c0716869bd365a15e764900dc08191337655523b1f374856cb049345317"/>
    <x v="0"/>
    <x v="0"/>
    <x v="1"/>
    <x v="1"/>
    <x v="1"/>
    <x v="2"/>
    <x v="1"/>
    <x v="1"/>
    <x v="0"/>
    <x v="1"/>
    <x v="0"/>
    <x v="3"/>
    <x v="1"/>
    <x v="1"/>
    <x v="0"/>
    <x v="0"/>
    <x v="1"/>
    <x v="1"/>
    <x v="0"/>
    <x v="2"/>
    <x v="1"/>
    <x v="3"/>
    <x v="0"/>
    <x v="1"/>
    <x v="0"/>
    <x v="0"/>
    <x v="0"/>
    <s v="Report immediately to direct supervisor"/>
    <x v="0"/>
    <x v="1"/>
    <x v="1"/>
    <x v="0"/>
    <x v="0"/>
    <x v="1"/>
    <x v="1"/>
    <x v="1"/>
    <x v="2"/>
    <x v="3"/>
    <x v="3"/>
    <x v="3"/>
    <x v="1"/>
    <x v="2"/>
    <x v="0"/>
    <x v="3"/>
    <x v="0"/>
    <x v="0"/>
    <x v="1"/>
    <x v="0"/>
    <x v="1"/>
    <x v="1"/>
  </r>
  <r>
    <n v="12299"/>
    <s v="c41d393ee882bc22621b247b91392e4f16c70ab510f0ee705b06ec1fa33e86de"/>
    <x v="0"/>
    <x v="0"/>
    <x v="0"/>
    <x v="0"/>
    <x v="0"/>
    <x v="3"/>
    <x v="0"/>
    <x v="2"/>
    <x v="3"/>
    <x v="3"/>
    <x v="3"/>
    <x v="1"/>
    <x v="0"/>
    <x v="0"/>
    <x v="0"/>
    <x v="0"/>
    <x v="0"/>
    <x v="0"/>
    <x v="0"/>
    <x v="1"/>
    <x v="1"/>
    <x v="0"/>
    <x v="3"/>
    <x v="1"/>
    <x v="3"/>
    <x v="0"/>
    <x v="0"/>
    <s v="Report immediately to direct supervisor"/>
    <x v="0"/>
    <x v="1"/>
    <x v="1"/>
    <x v="0"/>
    <x v="0"/>
    <x v="0"/>
    <x v="1"/>
    <x v="1"/>
    <x v="2"/>
    <x v="3"/>
    <x v="3"/>
    <x v="3"/>
    <x v="2"/>
    <x v="2"/>
    <x v="0"/>
    <x v="0"/>
    <x v="1"/>
    <x v="3"/>
    <x v="1"/>
    <x v="0"/>
    <x v="1"/>
    <x v="0"/>
  </r>
  <r>
    <n v="12300"/>
    <s v="835fe29b1bba032b511715a2481dbcb43650b4f723d8f55c9d0fef8ec8d6e32f"/>
    <x v="0"/>
    <x v="0"/>
    <x v="0"/>
    <x v="0"/>
    <x v="1"/>
    <x v="0"/>
    <x v="0"/>
    <x v="0"/>
    <x v="0"/>
    <x v="3"/>
    <x v="0"/>
    <x v="0"/>
    <x v="1"/>
    <x v="1"/>
    <x v="0"/>
    <x v="3"/>
    <x v="2"/>
    <x v="0"/>
    <x v="3"/>
    <x v="2"/>
    <x v="1"/>
    <x v="0"/>
    <x v="0"/>
    <x v="1"/>
    <x v="0"/>
    <x v="0"/>
    <x v="0"/>
    <s v="Do nothing"/>
    <x v="1"/>
    <x v="1"/>
    <x v="0"/>
    <x v="0"/>
    <x v="0"/>
    <x v="0"/>
    <x v="0"/>
    <x v="0"/>
    <x v="1"/>
    <x v="1"/>
    <x v="2"/>
    <x v="1"/>
    <x v="0"/>
    <x v="1"/>
    <x v="0"/>
    <x v="3"/>
    <x v="0"/>
    <x v="0"/>
    <x v="0"/>
    <x v="1"/>
    <x v="1"/>
    <x v="1"/>
  </r>
  <r>
    <n v="12303"/>
    <s v="f4f47c0716869bd365a15e764900dc08191337655523b1f374856cb049345317"/>
    <x v="0"/>
    <x v="1"/>
    <x v="2"/>
    <x v="0"/>
    <x v="1"/>
    <x v="2"/>
    <x v="1"/>
    <x v="2"/>
    <x v="0"/>
    <x v="1"/>
    <x v="1"/>
    <x v="1"/>
    <x v="1"/>
    <x v="1"/>
    <x v="1"/>
    <x v="1"/>
    <x v="0"/>
    <x v="1"/>
    <x v="0"/>
    <x v="2"/>
    <x v="1"/>
    <x v="3"/>
    <x v="1"/>
    <x v="1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1"/>
    <x v="3"/>
    <x v="3"/>
    <x v="0"/>
    <x v="0"/>
    <x v="0"/>
    <x v="0"/>
    <x v="1"/>
    <x v="0"/>
  </r>
  <r>
    <n v="12308"/>
    <s v="4d954cec9b14eecce1d6c9e478efef5c7932ecf60516f22a2fbeaaf694ea8ec6"/>
    <x v="0"/>
    <x v="1"/>
    <x v="1"/>
    <x v="1"/>
    <x v="2"/>
    <x v="1"/>
    <x v="2"/>
    <x v="1"/>
    <x v="0"/>
    <x v="2"/>
    <x v="2"/>
    <x v="0"/>
    <x v="0"/>
    <x v="1"/>
    <x v="1"/>
    <x v="1"/>
    <x v="0"/>
    <x v="0"/>
    <x v="0"/>
    <x v="2"/>
    <x v="0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1"/>
    <x v="0"/>
    <x v="1"/>
    <x v="0"/>
    <x v="1"/>
    <x v="0"/>
    <x v="3"/>
    <x v="1"/>
    <x v="1"/>
    <x v="1"/>
    <x v="1"/>
    <x v="0"/>
    <x v="1"/>
  </r>
  <r>
    <n v="12309"/>
    <s v="f4f47c0716869bd365a15e764900dc08191337655523b1f374856cb049345317"/>
    <x v="0"/>
    <x v="1"/>
    <x v="0"/>
    <x v="0"/>
    <x v="2"/>
    <x v="2"/>
    <x v="1"/>
    <x v="1"/>
    <x v="1"/>
    <x v="1"/>
    <x v="2"/>
    <x v="2"/>
    <x v="0"/>
    <x v="1"/>
    <x v="2"/>
    <x v="2"/>
    <x v="0"/>
    <x v="0"/>
    <x v="2"/>
    <x v="3"/>
    <x v="1"/>
    <x v="0"/>
    <x v="2"/>
    <x v="1"/>
    <x v="1"/>
    <x v="2"/>
    <x v="2"/>
    <s v="Report immediately to direct supervisor, Report immediately to internal investigation body"/>
    <x v="0"/>
    <x v="1"/>
    <x v="1"/>
    <x v="1"/>
    <x v="0"/>
    <x v="0"/>
    <x v="0"/>
    <x v="0"/>
    <x v="0"/>
    <x v="2"/>
    <x v="1"/>
    <x v="2"/>
    <x v="0"/>
    <x v="0"/>
    <x v="0"/>
    <x v="3"/>
    <x v="1"/>
    <x v="1"/>
    <x v="1"/>
    <x v="1"/>
    <x v="0"/>
    <x v="1"/>
  </r>
  <r>
    <n v="12310"/>
    <s v="a0bf2d4ae720fa42938fab605394b51449f2eec478b6e656e2197bda199892ee"/>
    <x v="0"/>
    <x v="0"/>
    <x v="0"/>
    <x v="0"/>
    <x v="0"/>
    <x v="2"/>
    <x v="0"/>
    <x v="2"/>
    <x v="3"/>
    <x v="1"/>
    <x v="1"/>
    <x v="1"/>
    <x v="0"/>
    <x v="0"/>
    <x v="1"/>
    <x v="1"/>
    <x v="0"/>
    <x v="1"/>
    <x v="1"/>
    <x v="1"/>
    <x v="1"/>
    <x v="1"/>
    <x v="0"/>
    <x v="0"/>
    <x v="3"/>
    <x v="0"/>
    <x v="2"/>
    <s v="Report immediately to direct supervisor"/>
    <x v="0"/>
    <x v="1"/>
    <x v="1"/>
    <x v="0"/>
    <x v="0"/>
    <x v="0"/>
    <x v="0"/>
    <x v="0"/>
    <x v="1"/>
    <x v="0"/>
    <x v="0"/>
    <x v="0"/>
    <x v="0"/>
    <x v="1"/>
    <x v="0"/>
    <x v="1"/>
    <x v="1"/>
    <x v="0"/>
    <x v="1"/>
    <x v="1"/>
    <x v="1"/>
    <x v="0"/>
  </r>
  <r>
    <n v="12334"/>
    <s v="f4f47c0716869bd365a15e764900dc08191337655523b1f374856cb049345317"/>
    <x v="0"/>
    <x v="0"/>
    <x v="1"/>
    <x v="0"/>
    <x v="2"/>
    <x v="1"/>
    <x v="2"/>
    <x v="2"/>
    <x v="1"/>
    <x v="2"/>
    <x v="1"/>
    <x v="1"/>
    <x v="1"/>
    <x v="0"/>
    <x v="1"/>
    <x v="1"/>
    <x v="0"/>
    <x v="0"/>
    <x v="1"/>
    <x v="1"/>
    <x v="0"/>
    <x v="1"/>
    <x v="1"/>
    <x v="1"/>
    <x v="1"/>
    <x v="1"/>
    <x v="2"/>
    <s v="Report immediately to direct supervisor"/>
    <x v="0"/>
    <x v="1"/>
    <x v="1"/>
    <x v="0"/>
    <x v="0"/>
    <x v="0"/>
    <x v="0"/>
    <x v="0"/>
    <x v="0"/>
    <x v="2"/>
    <x v="1"/>
    <x v="1"/>
    <x v="0"/>
    <x v="0"/>
    <x v="1"/>
    <x v="0"/>
    <x v="1"/>
    <x v="3"/>
    <x v="1"/>
    <x v="0"/>
    <x v="0"/>
    <x v="1"/>
  </r>
  <r>
    <n v="12392"/>
    <s v="f4f47c0716869bd365a15e764900dc08191337655523b1f374856cb049345317"/>
    <x v="0"/>
    <x v="1"/>
    <x v="1"/>
    <x v="0"/>
    <x v="1"/>
    <x v="1"/>
    <x v="0"/>
    <x v="1"/>
    <x v="0"/>
    <x v="1"/>
    <x v="1"/>
    <x v="1"/>
    <x v="0"/>
    <x v="0"/>
    <x v="2"/>
    <x v="1"/>
    <x v="0"/>
    <x v="1"/>
    <x v="1"/>
    <x v="1"/>
    <x v="1"/>
    <x v="0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2"/>
    <x v="0"/>
    <x v="3"/>
    <x v="1"/>
    <x v="0"/>
    <x v="1"/>
    <x v="0"/>
    <x v="0"/>
    <x v="0"/>
  </r>
  <r>
    <n v="12409"/>
    <s v="e64306a242e51a9fa5021c891ecb7b27d46018a7d60fe7fe3cb10eadf3cf2f7d"/>
    <x v="0"/>
    <x v="1"/>
    <x v="1"/>
    <x v="0"/>
    <x v="2"/>
    <x v="1"/>
    <x v="1"/>
    <x v="1"/>
    <x v="0"/>
    <x v="2"/>
    <x v="2"/>
    <x v="2"/>
    <x v="0"/>
    <x v="1"/>
    <x v="2"/>
    <x v="1"/>
    <x v="0"/>
    <x v="0"/>
    <x v="2"/>
    <x v="3"/>
    <x v="0"/>
    <x v="1"/>
    <x v="1"/>
    <x v="2"/>
    <x v="1"/>
    <x v="2"/>
    <x v="1"/>
    <s v="Report immediately to direct supervisor"/>
    <x v="0"/>
    <x v="1"/>
    <x v="1"/>
    <x v="0"/>
    <x v="0"/>
    <x v="0"/>
    <x v="0"/>
    <x v="0"/>
    <x v="0"/>
    <x v="2"/>
    <x v="1"/>
    <x v="2"/>
    <x v="0"/>
    <x v="1"/>
    <x v="1"/>
    <x v="2"/>
    <x v="1"/>
    <x v="1"/>
    <x v="2"/>
    <x v="1"/>
    <x v="1"/>
    <x v="1"/>
  </r>
  <r>
    <n v="12423"/>
    <s v="4282a6c2e11e0f1334cbecc26f9aec221dffc5b6d4aab643d8e9879fddf1b4ab"/>
    <x v="0"/>
    <x v="1"/>
    <x v="0"/>
    <x v="0"/>
    <x v="1"/>
    <x v="1"/>
    <x v="2"/>
    <x v="1"/>
    <x v="1"/>
    <x v="2"/>
    <x v="2"/>
    <x v="2"/>
    <x v="3"/>
    <x v="0"/>
    <x v="2"/>
    <x v="2"/>
    <x v="1"/>
    <x v="3"/>
    <x v="2"/>
    <x v="3"/>
    <x v="0"/>
    <x v="1"/>
    <x v="2"/>
    <x v="2"/>
    <x v="2"/>
    <x v="1"/>
    <x v="1"/>
    <s v="Report immediately to direct supervisor"/>
    <x v="0"/>
    <x v="1"/>
    <x v="1"/>
    <x v="0"/>
    <x v="0"/>
    <x v="0"/>
    <x v="0"/>
    <x v="0"/>
    <x v="1"/>
    <x v="2"/>
    <x v="2"/>
    <x v="2"/>
    <x v="0"/>
    <x v="3"/>
    <x v="1"/>
    <x v="2"/>
    <x v="2"/>
    <x v="1"/>
    <x v="2"/>
    <x v="1"/>
    <x v="0"/>
    <x v="0"/>
  </r>
  <r>
    <n v="12440"/>
    <s v="618f2cae8bfabe787d2926d957f69a0fefb3b07b1b1636b76ed56f54895993d5"/>
    <x v="0"/>
    <x v="0"/>
    <x v="1"/>
    <x v="0"/>
    <x v="0"/>
    <x v="3"/>
    <x v="0"/>
    <x v="1"/>
    <x v="0"/>
    <x v="3"/>
    <x v="0"/>
    <x v="3"/>
    <x v="1"/>
    <x v="1"/>
    <x v="3"/>
    <x v="3"/>
    <x v="0"/>
    <x v="3"/>
    <x v="0"/>
    <x v="0"/>
    <x v="0"/>
    <x v="1"/>
    <x v="0"/>
    <x v="3"/>
    <x v="2"/>
    <x v="1"/>
    <x v="3"/>
    <s v="Report immediately to internal investigation body"/>
    <x v="0"/>
    <x v="1"/>
    <x v="0"/>
    <x v="1"/>
    <x v="0"/>
    <x v="0"/>
    <x v="0"/>
    <x v="0"/>
    <x v="0"/>
    <x v="4"/>
    <x v="0"/>
    <x v="2"/>
    <x v="0"/>
    <x v="2"/>
    <x v="0"/>
    <x v="0"/>
    <x v="3"/>
    <x v="1"/>
    <x v="3"/>
    <x v="1"/>
    <x v="0"/>
    <x v="0"/>
  </r>
  <r>
    <n v="12441"/>
    <s v="d16bb4844d6b26ceb54ee5f8362329dc3519d5bedc50966636a7bbe18a0e3ef0"/>
    <x v="0"/>
    <x v="0"/>
    <x v="0"/>
    <x v="0"/>
    <x v="1"/>
    <x v="2"/>
    <x v="1"/>
    <x v="2"/>
    <x v="1"/>
    <x v="2"/>
    <x v="2"/>
    <x v="1"/>
    <x v="0"/>
    <x v="0"/>
    <x v="2"/>
    <x v="1"/>
    <x v="1"/>
    <x v="1"/>
    <x v="1"/>
    <x v="1"/>
    <x v="0"/>
    <x v="1"/>
    <x v="1"/>
    <x v="2"/>
    <x v="2"/>
    <x v="1"/>
    <x v="1"/>
    <s v="Report immediately to direct supervisor, Report immediately to internal investigation body"/>
    <x v="0"/>
    <x v="1"/>
    <x v="1"/>
    <x v="1"/>
    <x v="0"/>
    <x v="0"/>
    <x v="0"/>
    <x v="0"/>
    <x v="0"/>
    <x v="2"/>
    <x v="1"/>
    <x v="2"/>
    <x v="0"/>
    <x v="1"/>
    <x v="3"/>
    <x v="1"/>
    <x v="1"/>
    <x v="0"/>
    <x v="2"/>
    <x v="1"/>
    <x v="0"/>
    <x v="1"/>
  </r>
  <r>
    <n v="12447"/>
    <s v="3ce104a80061dd2703e78d859faf46ac99f1ee67e5c4cfed704793783a5dd6cc"/>
    <x v="0"/>
    <x v="0"/>
    <x v="0"/>
    <x v="0"/>
    <x v="2"/>
    <x v="1"/>
    <x v="2"/>
    <x v="2"/>
    <x v="0"/>
    <x v="1"/>
    <x v="1"/>
    <x v="1"/>
    <x v="0"/>
    <x v="0"/>
    <x v="2"/>
    <x v="1"/>
    <x v="0"/>
    <x v="1"/>
    <x v="1"/>
    <x v="2"/>
    <x v="0"/>
    <x v="0"/>
    <x v="1"/>
    <x v="1"/>
    <x v="2"/>
    <x v="1"/>
    <x v="1"/>
    <s v="Report immediately to direct supervisor"/>
    <x v="0"/>
    <x v="1"/>
    <x v="1"/>
    <x v="0"/>
    <x v="0"/>
    <x v="0"/>
    <x v="0"/>
    <x v="0"/>
    <x v="0"/>
    <x v="0"/>
    <x v="4"/>
    <x v="1"/>
    <x v="0"/>
    <x v="0"/>
    <x v="1"/>
    <x v="1"/>
    <x v="2"/>
    <x v="1"/>
    <x v="2"/>
    <x v="1"/>
    <x v="0"/>
    <x v="1"/>
  </r>
  <r>
    <n v="12448"/>
    <s v="e5388b112d6cb455d4c52041129e73bb97676fde1b8e7adf70b294c3348f12af"/>
    <x v="0"/>
    <x v="1"/>
    <x v="0"/>
    <x v="0"/>
    <x v="2"/>
    <x v="1"/>
    <x v="2"/>
    <x v="1"/>
    <x v="1"/>
    <x v="2"/>
    <x v="2"/>
    <x v="2"/>
    <x v="0"/>
    <x v="1"/>
    <x v="2"/>
    <x v="2"/>
    <x v="1"/>
    <x v="2"/>
    <x v="1"/>
    <x v="3"/>
    <x v="1"/>
    <x v="1"/>
    <x v="2"/>
    <x v="2"/>
    <x v="2"/>
    <x v="1"/>
    <x v="1"/>
    <s v="Report immediately to direct supervisor"/>
    <x v="0"/>
    <x v="1"/>
    <x v="1"/>
    <x v="0"/>
    <x v="0"/>
    <x v="0"/>
    <x v="0"/>
    <x v="0"/>
    <x v="0"/>
    <x v="2"/>
    <x v="2"/>
    <x v="2"/>
    <x v="0"/>
    <x v="1"/>
    <x v="1"/>
    <x v="2"/>
    <x v="2"/>
    <x v="1"/>
    <x v="2"/>
    <x v="1"/>
    <x v="0"/>
    <x v="1"/>
  </r>
  <r>
    <n v="12453"/>
    <s v="35ec17a6efafff6c364a236c1ecf4d5d54047e14967c590ddde6aa2d83324a38"/>
    <x v="0"/>
    <x v="1"/>
    <x v="0"/>
    <x v="0"/>
    <x v="1"/>
    <x v="1"/>
    <x v="2"/>
    <x v="1"/>
    <x v="0"/>
    <x v="2"/>
    <x v="2"/>
    <x v="1"/>
    <x v="1"/>
    <x v="1"/>
    <x v="1"/>
    <x v="1"/>
    <x v="0"/>
    <x v="2"/>
    <x v="0"/>
    <x v="2"/>
    <x v="0"/>
    <x v="0"/>
    <x v="1"/>
    <x v="1"/>
    <x v="2"/>
    <x v="2"/>
    <x v="2"/>
    <s v="Report immediately to internal investigation body"/>
    <x v="0"/>
    <x v="1"/>
    <x v="0"/>
    <x v="1"/>
    <x v="0"/>
    <x v="1"/>
    <x v="0"/>
    <x v="0"/>
    <x v="0"/>
    <x v="0"/>
    <x v="1"/>
    <x v="1"/>
    <x v="0"/>
    <x v="0"/>
    <x v="1"/>
    <x v="1"/>
    <x v="1"/>
    <x v="0"/>
    <x v="1"/>
    <x v="0"/>
    <x v="0"/>
    <x v="0"/>
  </r>
  <r>
    <n v="12458"/>
    <s v="f4f47c0716869bd365a15e764900dc08191337655523b1f374856cb049345317"/>
    <x v="0"/>
    <x v="1"/>
    <x v="0"/>
    <x v="0"/>
    <x v="0"/>
    <x v="2"/>
    <x v="1"/>
    <x v="2"/>
    <x v="2"/>
    <x v="1"/>
    <x v="0"/>
    <x v="0"/>
    <x v="1"/>
    <x v="1"/>
    <x v="0"/>
    <x v="0"/>
    <x v="0"/>
    <x v="0"/>
    <x v="3"/>
    <x v="2"/>
    <x v="1"/>
    <x v="3"/>
    <x v="0"/>
    <x v="1"/>
    <x v="0"/>
    <x v="0"/>
    <x v="0"/>
    <s v="Report immediately to direct supervisor"/>
    <x v="0"/>
    <x v="1"/>
    <x v="1"/>
    <x v="0"/>
    <x v="0"/>
    <x v="0"/>
    <x v="0"/>
    <x v="0"/>
    <x v="1"/>
    <x v="1"/>
    <x v="0"/>
    <x v="0"/>
    <x v="0"/>
    <x v="2"/>
    <x v="0"/>
    <x v="0"/>
    <x v="0"/>
    <x v="0"/>
    <x v="0"/>
    <x v="0"/>
    <x v="2"/>
    <x v="0"/>
  </r>
  <r>
    <n v="12460"/>
    <s v="f4f47c0716869bd365a15e764900dc08191337655523b1f374856cb049345317"/>
    <x v="0"/>
    <x v="1"/>
    <x v="1"/>
    <x v="0"/>
    <x v="2"/>
    <x v="1"/>
    <x v="2"/>
    <x v="1"/>
    <x v="1"/>
    <x v="2"/>
    <x v="2"/>
    <x v="2"/>
    <x v="1"/>
    <x v="1"/>
    <x v="2"/>
    <x v="2"/>
    <x v="0"/>
    <x v="2"/>
    <x v="1"/>
    <x v="1"/>
    <x v="1"/>
    <x v="1"/>
    <x v="1"/>
    <x v="2"/>
    <x v="2"/>
    <x v="2"/>
    <x v="1"/>
    <s v="Report immediately to direct supervisor"/>
    <x v="0"/>
    <x v="1"/>
    <x v="1"/>
    <x v="0"/>
    <x v="0"/>
    <x v="0"/>
    <x v="0"/>
    <x v="0"/>
    <x v="1"/>
    <x v="2"/>
    <x v="1"/>
    <x v="2"/>
    <x v="0"/>
    <x v="1"/>
    <x v="3"/>
    <x v="1"/>
    <x v="1"/>
    <x v="1"/>
    <x v="2"/>
    <x v="1"/>
    <x v="0"/>
    <x v="1"/>
  </r>
  <r>
    <n v="12461"/>
    <s v="f4f47c0716869bd365a15e764900dc08191337655523b1f374856cb049345317"/>
    <x v="0"/>
    <x v="1"/>
    <x v="2"/>
    <x v="1"/>
    <x v="3"/>
    <x v="3"/>
    <x v="3"/>
    <x v="2"/>
    <x v="2"/>
    <x v="0"/>
    <x v="1"/>
    <x v="1"/>
    <x v="1"/>
    <x v="1"/>
    <x v="0"/>
    <x v="0"/>
    <x v="0"/>
    <x v="1"/>
    <x v="0"/>
    <x v="0"/>
    <x v="2"/>
    <x v="0"/>
    <x v="0"/>
    <x v="0"/>
    <x v="0"/>
    <x v="3"/>
    <x v="3"/>
    <s v="Talk to the colleague about his/her behavior"/>
    <x v="0"/>
    <x v="0"/>
    <x v="0"/>
    <x v="0"/>
    <x v="0"/>
    <x v="1"/>
    <x v="0"/>
    <x v="0"/>
    <x v="3"/>
    <x v="4"/>
    <x v="1"/>
    <x v="1"/>
    <x v="0"/>
    <x v="2"/>
    <x v="1"/>
    <x v="0"/>
    <x v="1"/>
    <x v="0"/>
    <x v="1"/>
    <x v="0"/>
    <x v="1"/>
    <x v="1"/>
  </r>
  <r>
    <n v="12462"/>
    <s v="f4f47c0716869bd365a15e764900dc08191337655523b1f374856cb049345317"/>
    <x v="0"/>
    <x v="1"/>
    <x v="1"/>
    <x v="0"/>
    <x v="0"/>
    <x v="3"/>
    <x v="1"/>
    <x v="0"/>
    <x v="0"/>
    <x v="3"/>
    <x v="3"/>
    <x v="0"/>
    <x v="0"/>
    <x v="1"/>
    <x v="3"/>
    <x v="3"/>
    <x v="1"/>
    <x v="1"/>
    <x v="0"/>
    <x v="0"/>
    <x v="1"/>
    <x v="3"/>
    <x v="1"/>
    <x v="0"/>
    <x v="3"/>
    <x v="3"/>
    <x v="0"/>
    <s v="Talk to the colleague about his/her behavior"/>
    <x v="0"/>
    <x v="0"/>
    <x v="0"/>
    <x v="0"/>
    <x v="0"/>
    <x v="0"/>
    <x v="0"/>
    <x v="0"/>
    <x v="0"/>
    <x v="4"/>
    <x v="2"/>
    <x v="2"/>
    <x v="0"/>
    <x v="2"/>
    <x v="3"/>
    <x v="0"/>
    <x v="3"/>
    <x v="1"/>
    <x v="0"/>
    <x v="0"/>
    <x v="0"/>
    <x v="1"/>
  </r>
  <r>
    <n v="12479"/>
    <s v="f4f47c0716869bd365a15e764900dc08191337655523b1f374856cb049345317"/>
    <x v="0"/>
    <x v="0"/>
    <x v="2"/>
    <x v="1"/>
    <x v="2"/>
    <x v="2"/>
    <x v="1"/>
    <x v="2"/>
    <x v="0"/>
    <x v="1"/>
    <x v="1"/>
    <x v="1"/>
    <x v="1"/>
    <x v="0"/>
    <x v="1"/>
    <x v="1"/>
    <x v="0"/>
    <x v="0"/>
    <x v="1"/>
    <x v="2"/>
    <x v="1"/>
    <x v="3"/>
    <x v="1"/>
    <x v="1"/>
    <x v="0"/>
    <x v="2"/>
    <x v="0"/>
    <s v="Talk to the colleague about his/her behavior"/>
    <x v="0"/>
    <x v="0"/>
    <x v="0"/>
    <x v="0"/>
    <x v="0"/>
    <x v="1"/>
    <x v="0"/>
    <x v="0"/>
    <x v="1"/>
    <x v="1"/>
    <x v="1"/>
    <x v="1"/>
    <x v="0"/>
    <x v="1"/>
    <x v="1"/>
    <x v="0"/>
    <x v="1"/>
    <x v="0"/>
    <x v="1"/>
    <x v="0"/>
    <x v="0"/>
    <x v="0"/>
  </r>
  <r>
    <n v="12489"/>
    <s v="69cb2cebc20e6ec873675b9d53422a7f2cae08ed94e7fdf9a685a9234a24a6f6"/>
    <x v="0"/>
    <x v="1"/>
    <x v="2"/>
    <x v="0"/>
    <x v="2"/>
    <x v="2"/>
    <x v="1"/>
    <x v="2"/>
    <x v="1"/>
    <x v="0"/>
    <x v="1"/>
    <x v="1"/>
    <x v="0"/>
    <x v="0"/>
    <x v="1"/>
    <x v="1"/>
    <x v="1"/>
    <x v="0"/>
    <x v="1"/>
    <x v="2"/>
    <x v="0"/>
    <x v="3"/>
    <x v="1"/>
    <x v="0"/>
    <x v="3"/>
    <x v="0"/>
    <x v="0"/>
    <s v="Report immediately to direct supervisor"/>
    <x v="0"/>
    <x v="1"/>
    <x v="1"/>
    <x v="0"/>
    <x v="0"/>
    <x v="0"/>
    <x v="0"/>
    <x v="0"/>
    <x v="1"/>
    <x v="1"/>
    <x v="1"/>
    <x v="1"/>
    <x v="0"/>
    <x v="1"/>
    <x v="3"/>
    <x v="3"/>
    <x v="0"/>
    <x v="0"/>
    <x v="0"/>
    <x v="1"/>
    <x v="0"/>
    <x v="1"/>
  </r>
  <r>
    <n v="12490"/>
    <s v="79e8cbbfc6b3bc0dbf66db64e74cce446160e4ce83034d6cc7c5d5fba851e479"/>
    <x v="0"/>
    <x v="1"/>
    <x v="0"/>
    <x v="0"/>
    <x v="2"/>
    <x v="1"/>
    <x v="1"/>
    <x v="1"/>
    <x v="0"/>
    <x v="2"/>
    <x v="1"/>
    <x v="0"/>
    <x v="0"/>
    <x v="0"/>
    <x v="1"/>
    <x v="1"/>
    <x v="0"/>
    <x v="1"/>
    <x v="1"/>
    <x v="1"/>
    <x v="0"/>
    <x v="0"/>
    <x v="1"/>
    <x v="1"/>
    <x v="1"/>
    <x v="0"/>
    <x v="2"/>
    <s v="Report immediately to direct supervisor, Report immediately to internal investigation body"/>
    <x v="0"/>
    <x v="1"/>
    <x v="1"/>
    <x v="1"/>
    <x v="0"/>
    <x v="0"/>
    <x v="0"/>
    <x v="0"/>
    <x v="1"/>
    <x v="0"/>
    <x v="0"/>
    <x v="1"/>
    <x v="0"/>
    <x v="0"/>
    <x v="3"/>
    <x v="1"/>
    <x v="1"/>
    <x v="1"/>
    <x v="1"/>
    <x v="1"/>
    <x v="1"/>
    <x v="1"/>
  </r>
  <r>
    <n v="12494"/>
    <s v="f4f47c0716869bd365a15e764900dc08191337655523b1f374856cb049345317"/>
    <x v="0"/>
    <x v="0"/>
    <x v="0"/>
    <x v="0"/>
    <x v="1"/>
    <x v="2"/>
    <x v="1"/>
    <x v="2"/>
    <x v="0"/>
    <x v="1"/>
    <x v="1"/>
    <x v="1"/>
    <x v="1"/>
    <x v="0"/>
    <x v="1"/>
    <x v="1"/>
    <x v="0"/>
    <x v="1"/>
    <x v="1"/>
    <x v="1"/>
    <x v="0"/>
    <x v="0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0"/>
    <x v="1"/>
    <x v="0"/>
    <x v="1"/>
    <x v="0"/>
    <x v="1"/>
    <x v="1"/>
    <x v="0"/>
    <x v="1"/>
    <x v="0"/>
    <x v="1"/>
    <x v="1"/>
  </r>
  <r>
    <n v="12495"/>
    <s v="5dc4f121bfd67c82924fbac4820d7bb5416fccda77812b0061263d7c7b5145e7"/>
    <x v="0"/>
    <x v="0"/>
    <x v="0"/>
    <x v="0"/>
    <x v="2"/>
    <x v="1"/>
    <x v="2"/>
    <x v="1"/>
    <x v="1"/>
    <x v="2"/>
    <x v="2"/>
    <x v="2"/>
    <x v="0"/>
    <x v="0"/>
    <x v="2"/>
    <x v="1"/>
    <x v="0"/>
    <x v="0"/>
    <x v="0"/>
    <x v="2"/>
    <x v="1"/>
    <x v="3"/>
    <x v="1"/>
    <x v="1"/>
    <x v="2"/>
    <x v="0"/>
    <x v="2"/>
    <s v="Report immediately to external investigation body "/>
    <x v="0"/>
    <x v="1"/>
    <x v="0"/>
    <x v="0"/>
    <x v="1"/>
    <x v="0"/>
    <x v="1"/>
    <x v="1"/>
    <x v="2"/>
    <x v="3"/>
    <x v="3"/>
    <x v="3"/>
    <x v="1"/>
    <x v="3"/>
    <x v="3"/>
    <x v="1"/>
    <x v="2"/>
    <x v="1"/>
    <x v="1"/>
    <x v="1"/>
    <x v="0"/>
    <x v="1"/>
  </r>
  <r>
    <n v="12499"/>
    <s v="f4f47c0716869bd365a15e764900dc08191337655523b1f374856cb049345317"/>
    <x v="0"/>
    <x v="1"/>
    <x v="0"/>
    <x v="0"/>
    <x v="1"/>
    <x v="2"/>
    <x v="0"/>
    <x v="2"/>
    <x v="0"/>
    <x v="0"/>
    <x v="0"/>
    <x v="1"/>
    <x v="0"/>
    <x v="1"/>
    <x v="0"/>
    <x v="0"/>
    <x v="2"/>
    <x v="0"/>
    <x v="3"/>
    <x v="0"/>
    <x v="1"/>
    <x v="0"/>
    <x v="1"/>
    <x v="1"/>
    <x v="1"/>
    <x v="2"/>
    <x v="3"/>
    <s v="Report immediately to direct supervisor"/>
    <x v="0"/>
    <x v="1"/>
    <x v="1"/>
    <x v="0"/>
    <x v="0"/>
    <x v="0"/>
    <x v="0"/>
    <x v="0"/>
    <x v="1"/>
    <x v="1"/>
    <x v="1"/>
    <x v="1"/>
    <x v="0"/>
    <x v="0"/>
    <x v="1"/>
    <x v="3"/>
    <x v="1"/>
    <x v="2"/>
    <x v="0"/>
    <x v="0"/>
    <x v="1"/>
    <x v="1"/>
  </r>
  <r>
    <n v="12500"/>
    <s v="f4f47c0716869bd365a15e764900dc08191337655523b1f374856cb049345317"/>
    <x v="0"/>
    <x v="0"/>
    <x v="1"/>
    <x v="1"/>
    <x v="2"/>
    <x v="1"/>
    <x v="2"/>
    <x v="1"/>
    <x v="1"/>
    <x v="2"/>
    <x v="2"/>
    <x v="1"/>
    <x v="1"/>
    <x v="0"/>
    <x v="1"/>
    <x v="1"/>
    <x v="1"/>
    <x v="1"/>
    <x v="1"/>
    <x v="1"/>
    <x v="0"/>
    <x v="1"/>
    <x v="2"/>
    <x v="2"/>
    <x v="2"/>
    <x v="2"/>
    <x v="2"/>
    <s v="Report immediately to direct supervisor"/>
    <x v="0"/>
    <x v="1"/>
    <x v="1"/>
    <x v="0"/>
    <x v="0"/>
    <x v="0"/>
    <x v="0"/>
    <x v="0"/>
    <x v="0"/>
    <x v="2"/>
    <x v="2"/>
    <x v="2"/>
    <x v="0"/>
    <x v="1"/>
    <x v="0"/>
    <x v="3"/>
    <x v="1"/>
    <x v="1"/>
    <x v="1"/>
    <x v="1"/>
    <x v="0"/>
    <x v="1"/>
  </r>
  <r>
    <n v="12501"/>
    <s v="7a80b1885b0607bc3fa7fb8a131ac3db06867f5b477efb16764f02203e671cbc"/>
    <x v="0"/>
    <x v="1"/>
    <x v="0"/>
    <x v="0"/>
    <x v="2"/>
    <x v="2"/>
    <x v="0"/>
    <x v="2"/>
    <x v="0"/>
    <x v="1"/>
    <x v="2"/>
    <x v="1"/>
    <x v="3"/>
    <x v="0"/>
    <x v="1"/>
    <x v="0"/>
    <x v="1"/>
    <x v="1"/>
    <x v="3"/>
    <x v="3"/>
    <x v="0"/>
    <x v="0"/>
    <x v="0"/>
    <x v="1"/>
    <x v="0"/>
    <x v="2"/>
    <x v="1"/>
    <s v="Report immediately to direct supervisor"/>
    <x v="0"/>
    <x v="1"/>
    <x v="1"/>
    <x v="0"/>
    <x v="0"/>
    <x v="0"/>
    <x v="0"/>
    <x v="0"/>
    <x v="1"/>
    <x v="0"/>
    <x v="1"/>
    <x v="2"/>
    <x v="0"/>
    <x v="0"/>
    <x v="0"/>
    <x v="0"/>
    <x v="2"/>
    <x v="0"/>
    <x v="2"/>
    <x v="1"/>
    <x v="1"/>
    <x v="1"/>
  </r>
  <r>
    <n v="12502"/>
    <s v="f4f47c0716869bd365a15e764900dc08191337655523b1f374856cb049345317"/>
    <x v="0"/>
    <x v="1"/>
    <x v="0"/>
    <x v="0"/>
    <x v="1"/>
    <x v="2"/>
    <x v="1"/>
    <x v="2"/>
    <x v="0"/>
    <x v="1"/>
    <x v="1"/>
    <x v="1"/>
    <x v="1"/>
    <x v="0"/>
    <x v="1"/>
    <x v="1"/>
    <x v="0"/>
    <x v="1"/>
    <x v="2"/>
    <x v="2"/>
    <x v="1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1"/>
    <x v="1"/>
    <x v="1"/>
    <x v="0"/>
    <x v="1"/>
    <x v="0"/>
    <x v="1"/>
    <x v="0"/>
  </r>
  <r>
    <n v="12503"/>
    <s v="f4f47c0716869bd365a15e764900dc08191337655523b1f374856cb049345317"/>
    <x v="0"/>
    <x v="1"/>
    <x v="1"/>
    <x v="0"/>
    <x v="1"/>
    <x v="2"/>
    <x v="0"/>
    <x v="2"/>
    <x v="0"/>
    <x v="0"/>
    <x v="1"/>
    <x v="1"/>
    <x v="0"/>
    <x v="1"/>
    <x v="1"/>
    <x v="1"/>
    <x v="0"/>
    <x v="1"/>
    <x v="0"/>
    <x v="2"/>
    <x v="1"/>
    <x v="1"/>
    <x v="1"/>
    <x v="1"/>
    <x v="0"/>
    <x v="2"/>
    <x v="0"/>
    <s v="Report immediately to direct supervisor"/>
    <x v="0"/>
    <x v="1"/>
    <x v="1"/>
    <x v="0"/>
    <x v="0"/>
    <x v="0"/>
    <x v="0"/>
    <x v="0"/>
    <x v="1"/>
    <x v="0"/>
    <x v="0"/>
    <x v="1"/>
    <x v="0"/>
    <x v="0"/>
    <x v="0"/>
    <x v="0"/>
    <x v="1"/>
    <x v="0"/>
    <x v="1"/>
    <x v="0"/>
    <x v="1"/>
    <x v="1"/>
  </r>
  <r>
    <n v="12504"/>
    <s v="f4f47c0716869bd365a15e764900dc08191337655523b1f374856cb049345317"/>
    <x v="0"/>
    <x v="0"/>
    <x v="2"/>
    <x v="0"/>
    <x v="2"/>
    <x v="1"/>
    <x v="1"/>
    <x v="1"/>
    <x v="1"/>
    <x v="1"/>
    <x v="1"/>
    <x v="0"/>
    <x v="0"/>
    <x v="0"/>
    <x v="1"/>
    <x v="1"/>
    <x v="0"/>
    <x v="1"/>
    <x v="3"/>
    <x v="0"/>
    <x v="1"/>
    <x v="0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2"/>
    <x v="0"/>
    <x v="1"/>
    <x v="1"/>
    <x v="1"/>
    <x v="0"/>
    <x v="0"/>
    <x v="0"/>
  </r>
  <r>
    <n v="12505"/>
    <s v="f4f47c0716869bd365a15e764900dc08191337655523b1f374856cb049345317"/>
    <x v="0"/>
    <x v="1"/>
    <x v="0"/>
    <x v="0"/>
    <x v="1"/>
    <x v="2"/>
    <x v="1"/>
    <x v="2"/>
    <x v="0"/>
    <x v="1"/>
    <x v="1"/>
    <x v="1"/>
    <x v="1"/>
    <x v="0"/>
    <x v="1"/>
    <x v="3"/>
    <x v="0"/>
    <x v="0"/>
    <x v="0"/>
    <x v="0"/>
    <x v="1"/>
    <x v="3"/>
    <x v="0"/>
    <x v="1"/>
    <x v="0"/>
    <x v="2"/>
    <x v="2"/>
    <s v="Report immediately to direct supervisor"/>
    <x v="0"/>
    <x v="1"/>
    <x v="1"/>
    <x v="0"/>
    <x v="0"/>
    <x v="0"/>
    <x v="0"/>
    <x v="0"/>
    <x v="1"/>
    <x v="0"/>
    <x v="0"/>
    <x v="1"/>
    <x v="0"/>
    <x v="0"/>
    <x v="0"/>
    <x v="0"/>
    <x v="0"/>
    <x v="0"/>
    <x v="0"/>
    <x v="0"/>
    <x v="0"/>
    <x v="1"/>
  </r>
  <r>
    <n v="12506"/>
    <s v="f4f47c0716869bd365a15e764900dc08191337655523b1f374856cb049345317"/>
    <x v="0"/>
    <x v="0"/>
    <x v="0"/>
    <x v="0"/>
    <x v="1"/>
    <x v="1"/>
    <x v="2"/>
    <x v="1"/>
    <x v="0"/>
    <x v="2"/>
    <x v="1"/>
    <x v="1"/>
    <x v="1"/>
    <x v="0"/>
    <x v="1"/>
    <x v="1"/>
    <x v="0"/>
    <x v="1"/>
    <x v="0"/>
    <x v="2"/>
    <x v="1"/>
    <x v="1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0"/>
    <x v="3"/>
    <x v="1"/>
    <x v="1"/>
    <x v="1"/>
    <x v="1"/>
    <x v="0"/>
    <x v="0"/>
    <x v="1"/>
  </r>
  <r>
    <n v="12509"/>
    <s v="f4f47c0716869bd365a15e764900dc08191337655523b1f374856cb049345317"/>
    <x v="0"/>
    <x v="1"/>
    <x v="0"/>
    <x v="0"/>
    <x v="2"/>
    <x v="1"/>
    <x v="1"/>
    <x v="1"/>
    <x v="0"/>
    <x v="1"/>
    <x v="1"/>
    <x v="1"/>
    <x v="0"/>
    <x v="1"/>
    <x v="1"/>
    <x v="1"/>
    <x v="1"/>
    <x v="2"/>
    <x v="1"/>
    <x v="2"/>
    <x v="1"/>
    <x v="0"/>
    <x v="0"/>
    <x v="1"/>
    <x v="1"/>
    <x v="0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2"/>
    <x v="3"/>
    <x v="3"/>
    <x v="2"/>
    <x v="1"/>
    <x v="2"/>
    <x v="1"/>
    <x v="0"/>
    <x v="0"/>
  </r>
  <r>
    <n v="12518"/>
    <s v="f4f47c0716869bd365a15e764900dc08191337655523b1f374856cb049345317"/>
    <x v="0"/>
    <x v="1"/>
    <x v="1"/>
    <x v="0"/>
    <x v="0"/>
    <x v="2"/>
    <x v="0"/>
    <x v="2"/>
    <x v="0"/>
    <x v="1"/>
    <x v="1"/>
    <x v="1"/>
    <x v="1"/>
    <x v="2"/>
    <x v="1"/>
    <x v="1"/>
    <x v="0"/>
    <x v="1"/>
    <x v="1"/>
    <x v="2"/>
    <x v="0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1"/>
    <x v="0"/>
    <x v="0"/>
    <x v="0"/>
    <x v="2"/>
    <x v="3"/>
    <x v="0"/>
    <x v="1"/>
    <x v="0"/>
    <x v="0"/>
    <x v="0"/>
    <x v="1"/>
    <x v="0"/>
  </r>
  <r>
    <n v="12519"/>
    <s v="f4f47c0716869bd365a15e764900dc08191337655523b1f374856cb049345317"/>
    <x v="0"/>
    <x v="1"/>
    <x v="1"/>
    <x v="0"/>
    <x v="0"/>
    <x v="0"/>
    <x v="3"/>
    <x v="1"/>
    <x v="2"/>
    <x v="0"/>
    <x v="0"/>
    <x v="1"/>
    <x v="1"/>
    <x v="1"/>
    <x v="0"/>
    <x v="3"/>
    <x v="2"/>
    <x v="0"/>
    <x v="1"/>
    <x v="3"/>
    <x v="3"/>
    <x v="0"/>
    <x v="3"/>
    <x v="0"/>
    <x v="0"/>
    <x v="0"/>
    <x v="0"/>
    <s v="Report immediately to direct supervisor"/>
    <x v="0"/>
    <x v="1"/>
    <x v="1"/>
    <x v="0"/>
    <x v="0"/>
    <x v="0"/>
    <x v="0"/>
    <x v="0"/>
    <x v="3"/>
    <x v="1"/>
    <x v="1"/>
    <x v="1"/>
    <x v="0"/>
    <x v="1"/>
    <x v="0"/>
    <x v="3"/>
    <x v="0"/>
    <x v="0"/>
    <x v="1"/>
    <x v="2"/>
    <x v="0"/>
    <x v="0"/>
  </r>
  <r>
    <n v="12528"/>
    <s v="ce5bdc44c736427087ba50147c52df7fcd27c2c4425316555f4fb6c7f5a1ec46"/>
    <x v="0"/>
    <x v="0"/>
    <x v="0"/>
    <x v="0"/>
    <x v="2"/>
    <x v="2"/>
    <x v="1"/>
    <x v="1"/>
    <x v="0"/>
    <x v="1"/>
    <x v="1"/>
    <x v="1"/>
    <x v="1"/>
    <x v="0"/>
    <x v="1"/>
    <x v="1"/>
    <x v="0"/>
    <x v="3"/>
    <x v="0"/>
    <x v="3"/>
    <x v="1"/>
    <x v="0"/>
    <x v="1"/>
    <x v="1"/>
    <x v="1"/>
    <x v="2"/>
    <x v="2"/>
    <s v="Report immediately to direct supervisor"/>
    <x v="0"/>
    <x v="1"/>
    <x v="1"/>
    <x v="0"/>
    <x v="0"/>
    <x v="0"/>
    <x v="0"/>
    <x v="0"/>
    <x v="0"/>
    <x v="0"/>
    <x v="4"/>
    <x v="1"/>
    <x v="0"/>
    <x v="1"/>
    <x v="2"/>
    <x v="1"/>
    <x v="1"/>
    <x v="1"/>
    <x v="1"/>
    <x v="1"/>
    <x v="0"/>
    <x v="1"/>
  </r>
  <r>
    <n v="12549"/>
    <s v="f4f47c0716869bd365a15e764900dc08191337655523b1f374856cb049345317"/>
    <x v="0"/>
    <x v="1"/>
    <x v="1"/>
    <x v="1"/>
    <x v="1"/>
    <x v="2"/>
    <x v="1"/>
    <x v="1"/>
    <x v="1"/>
    <x v="1"/>
    <x v="1"/>
    <x v="1"/>
    <x v="0"/>
    <x v="0"/>
    <x v="1"/>
    <x v="1"/>
    <x v="0"/>
    <x v="1"/>
    <x v="1"/>
    <x v="1"/>
    <x v="0"/>
    <x v="1"/>
    <x v="1"/>
    <x v="1"/>
    <x v="1"/>
    <x v="2"/>
    <x v="2"/>
    <s v="Report immediately to direct supervisor"/>
    <x v="0"/>
    <x v="1"/>
    <x v="1"/>
    <x v="0"/>
    <x v="0"/>
    <x v="0"/>
    <x v="0"/>
    <x v="0"/>
    <x v="0"/>
    <x v="0"/>
    <x v="1"/>
    <x v="0"/>
    <x v="0"/>
    <x v="1"/>
    <x v="1"/>
    <x v="3"/>
    <x v="1"/>
    <x v="0"/>
    <x v="1"/>
    <x v="0"/>
    <x v="1"/>
    <x v="1"/>
  </r>
  <r>
    <n v="12556"/>
    <s v="f4f47c0716869bd365a15e764900dc08191337655523b1f374856cb049345317"/>
    <x v="0"/>
    <x v="1"/>
    <x v="0"/>
    <x v="0"/>
    <x v="1"/>
    <x v="2"/>
    <x v="1"/>
    <x v="2"/>
    <x v="0"/>
    <x v="1"/>
    <x v="1"/>
    <x v="1"/>
    <x v="0"/>
    <x v="0"/>
    <x v="1"/>
    <x v="1"/>
    <x v="0"/>
    <x v="1"/>
    <x v="1"/>
    <x v="1"/>
    <x v="1"/>
    <x v="3"/>
    <x v="1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1"/>
    <x v="1"/>
    <x v="1"/>
    <x v="0"/>
    <x v="1"/>
    <x v="0"/>
    <x v="1"/>
    <x v="1"/>
  </r>
  <r>
    <n v="12567"/>
    <s v="9174a3d99800ea00a453e1b0c3a244117637521fcaf19c1f9858070dc3ae2e98"/>
    <x v="0"/>
    <x v="1"/>
    <x v="0"/>
    <x v="0"/>
    <x v="1"/>
    <x v="2"/>
    <x v="1"/>
    <x v="2"/>
    <x v="0"/>
    <x v="1"/>
    <x v="1"/>
    <x v="1"/>
    <x v="2"/>
    <x v="0"/>
    <x v="1"/>
    <x v="1"/>
    <x v="1"/>
    <x v="0"/>
    <x v="0"/>
    <x v="1"/>
    <x v="0"/>
    <x v="3"/>
    <x v="2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0"/>
    <x v="1"/>
    <x v="1"/>
    <x v="1"/>
    <x v="1"/>
    <x v="1"/>
    <x v="0"/>
    <x v="0"/>
    <x v="0"/>
  </r>
  <r>
    <n v="12568"/>
    <s v="32f143b19c1654b3e10aa1f262a4099a0dab12754a889c9b5b246626259d3b06"/>
    <x v="0"/>
    <x v="1"/>
    <x v="0"/>
    <x v="0"/>
    <x v="1"/>
    <x v="2"/>
    <x v="1"/>
    <x v="1"/>
    <x v="0"/>
    <x v="1"/>
    <x v="1"/>
    <x v="1"/>
    <x v="1"/>
    <x v="1"/>
    <x v="1"/>
    <x v="1"/>
    <x v="0"/>
    <x v="1"/>
    <x v="3"/>
    <x v="0"/>
    <x v="1"/>
    <x v="3"/>
    <x v="1"/>
    <x v="1"/>
    <x v="1"/>
    <x v="2"/>
    <x v="2"/>
    <s v="Talk to the colleague about his/her behavior, Report immediately to direct supervisor"/>
    <x v="0"/>
    <x v="0"/>
    <x v="1"/>
    <x v="0"/>
    <x v="0"/>
    <x v="0"/>
    <x v="0"/>
    <x v="0"/>
    <x v="1"/>
    <x v="0"/>
    <x v="1"/>
    <x v="1"/>
    <x v="0"/>
    <x v="0"/>
    <x v="1"/>
    <x v="1"/>
    <x v="1"/>
    <x v="0"/>
    <x v="1"/>
    <x v="0"/>
    <x v="1"/>
    <x v="1"/>
  </r>
  <r>
    <n v="12570"/>
    <s v="311c733e197c8b92ecf8bea89680c3caaf793a0a02c1619c5dc91fd5af6a8779"/>
    <x v="0"/>
    <x v="1"/>
    <x v="1"/>
    <x v="0"/>
    <x v="3"/>
    <x v="0"/>
    <x v="3"/>
    <x v="1"/>
    <x v="2"/>
    <x v="0"/>
    <x v="3"/>
    <x v="0"/>
    <x v="1"/>
    <x v="0"/>
    <x v="0"/>
    <x v="0"/>
    <x v="0"/>
    <x v="3"/>
    <x v="3"/>
    <x v="2"/>
    <x v="2"/>
    <x v="0"/>
    <x v="0"/>
    <x v="3"/>
    <x v="0"/>
    <x v="0"/>
    <x v="3"/>
    <s v="Talk to the colleague about his/her behavior, Report immediately to direct supervisor"/>
    <x v="0"/>
    <x v="0"/>
    <x v="1"/>
    <x v="0"/>
    <x v="0"/>
    <x v="0"/>
    <x v="1"/>
    <x v="1"/>
    <x v="2"/>
    <x v="3"/>
    <x v="3"/>
    <x v="3"/>
    <x v="1"/>
    <x v="0"/>
    <x v="3"/>
    <x v="0"/>
    <x v="3"/>
    <x v="3"/>
    <x v="3"/>
    <x v="0"/>
    <x v="0"/>
    <x v="1"/>
  </r>
  <r>
    <n v="12573"/>
    <s v="f4f47c0716869bd365a15e764900dc08191337655523b1f374856cb049345317"/>
    <x v="0"/>
    <x v="1"/>
    <x v="2"/>
    <x v="0"/>
    <x v="0"/>
    <x v="2"/>
    <x v="0"/>
    <x v="2"/>
    <x v="0"/>
    <x v="1"/>
    <x v="1"/>
    <x v="0"/>
    <x v="1"/>
    <x v="0"/>
    <x v="1"/>
    <x v="1"/>
    <x v="0"/>
    <x v="0"/>
    <x v="2"/>
    <x v="3"/>
    <x v="1"/>
    <x v="0"/>
    <x v="1"/>
    <x v="0"/>
    <x v="1"/>
    <x v="0"/>
    <x v="2"/>
    <s v="Report immediately to direct supervisor"/>
    <x v="0"/>
    <x v="1"/>
    <x v="1"/>
    <x v="0"/>
    <x v="0"/>
    <x v="0"/>
    <x v="0"/>
    <x v="0"/>
    <x v="1"/>
    <x v="0"/>
    <x v="1"/>
    <x v="1"/>
    <x v="0"/>
    <x v="1"/>
    <x v="3"/>
    <x v="3"/>
    <x v="0"/>
    <x v="0"/>
    <x v="1"/>
    <x v="0"/>
    <x v="1"/>
    <x v="1"/>
  </r>
  <r>
    <n v="12575"/>
    <s v="f4f47c0716869bd365a15e764900dc08191337655523b1f374856cb049345317"/>
    <x v="0"/>
    <x v="1"/>
    <x v="1"/>
    <x v="0"/>
    <x v="1"/>
    <x v="2"/>
    <x v="1"/>
    <x v="1"/>
    <x v="1"/>
    <x v="1"/>
    <x v="1"/>
    <x v="1"/>
    <x v="2"/>
    <x v="0"/>
    <x v="2"/>
    <x v="1"/>
    <x v="1"/>
    <x v="3"/>
    <x v="0"/>
    <x v="1"/>
    <x v="0"/>
    <x v="3"/>
    <x v="0"/>
    <x v="1"/>
    <x v="2"/>
    <x v="2"/>
    <x v="2"/>
    <s v="Report immediately to direct supervisor"/>
    <x v="0"/>
    <x v="1"/>
    <x v="1"/>
    <x v="0"/>
    <x v="0"/>
    <x v="0"/>
    <x v="0"/>
    <x v="0"/>
    <x v="0"/>
    <x v="1"/>
    <x v="1"/>
    <x v="1"/>
    <x v="0"/>
    <x v="1"/>
    <x v="3"/>
    <x v="3"/>
    <x v="0"/>
    <x v="1"/>
    <x v="0"/>
    <x v="2"/>
    <x v="0"/>
    <x v="1"/>
  </r>
  <r>
    <n v="12583"/>
    <s v="f4f47c0716869bd365a15e764900dc08191337655523b1f374856cb049345317"/>
    <x v="0"/>
    <x v="0"/>
    <x v="0"/>
    <x v="0"/>
    <x v="1"/>
    <x v="1"/>
    <x v="1"/>
    <x v="1"/>
    <x v="2"/>
    <x v="1"/>
    <x v="2"/>
    <x v="1"/>
    <x v="0"/>
    <x v="1"/>
    <x v="1"/>
    <x v="1"/>
    <x v="0"/>
    <x v="1"/>
    <x v="1"/>
    <x v="1"/>
    <x v="1"/>
    <x v="3"/>
    <x v="1"/>
    <x v="1"/>
    <x v="0"/>
    <x v="0"/>
    <x v="0"/>
    <s v="Talk to the colleague about his/her behavior, Report immediately to direct supervisor"/>
    <x v="0"/>
    <x v="0"/>
    <x v="1"/>
    <x v="0"/>
    <x v="0"/>
    <x v="0"/>
    <x v="0"/>
    <x v="0"/>
    <x v="3"/>
    <x v="0"/>
    <x v="1"/>
    <x v="1"/>
    <x v="0"/>
    <x v="1"/>
    <x v="3"/>
    <x v="3"/>
    <x v="0"/>
    <x v="1"/>
    <x v="1"/>
    <x v="1"/>
    <x v="0"/>
    <x v="1"/>
  </r>
  <r>
    <n v="12584"/>
    <s v="f4f47c0716869bd365a15e764900dc08191337655523b1f374856cb049345317"/>
    <x v="0"/>
    <x v="1"/>
    <x v="0"/>
    <x v="0"/>
    <x v="2"/>
    <x v="2"/>
    <x v="1"/>
    <x v="2"/>
    <x v="1"/>
    <x v="1"/>
    <x v="0"/>
    <x v="1"/>
    <x v="0"/>
    <x v="1"/>
    <x v="1"/>
    <x v="0"/>
    <x v="0"/>
    <x v="1"/>
    <x v="0"/>
    <x v="2"/>
    <x v="1"/>
    <x v="0"/>
    <x v="1"/>
    <x v="0"/>
    <x v="0"/>
    <x v="2"/>
    <x v="2"/>
    <s v="Talk to the colleague about his/her behavior"/>
    <x v="0"/>
    <x v="0"/>
    <x v="0"/>
    <x v="0"/>
    <x v="0"/>
    <x v="0"/>
    <x v="1"/>
    <x v="1"/>
    <x v="2"/>
    <x v="3"/>
    <x v="3"/>
    <x v="3"/>
    <x v="1"/>
    <x v="1"/>
    <x v="1"/>
    <x v="3"/>
    <x v="1"/>
    <x v="0"/>
    <x v="1"/>
    <x v="1"/>
    <x v="0"/>
    <x v="0"/>
  </r>
  <r>
    <n v="12585"/>
    <s v="f4f47c0716869bd365a15e764900dc08191337655523b1f374856cb049345317"/>
    <x v="0"/>
    <x v="0"/>
    <x v="0"/>
    <x v="0"/>
    <x v="1"/>
    <x v="1"/>
    <x v="1"/>
    <x v="1"/>
    <x v="1"/>
    <x v="2"/>
    <x v="1"/>
    <x v="2"/>
    <x v="1"/>
    <x v="0"/>
    <x v="2"/>
    <x v="1"/>
    <x v="1"/>
    <x v="0"/>
    <x v="1"/>
    <x v="1"/>
    <x v="0"/>
    <x v="0"/>
    <x v="0"/>
    <x v="1"/>
    <x v="1"/>
    <x v="2"/>
    <x v="2"/>
    <s v="Report immediately to direct supervisor"/>
    <x v="0"/>
    <x v="1"/>
    <x v="1"/>
    <x v="0"/>
    <x v="0"/>
    <x v="0"/>
    <x v="0"/>
    <x v="0"/>
    <x v="1"/>
    <x v="0"/>
    <x v="0"/>
    <x v="1"/>
    <x v="0"/>
    <x v="2"/>
    <x v="0"/>
    <x v="1"/>
    <x v="1"/>
    <x v="1"/>
    <x v="1"/>
    <x v="1"/>
    <x v="0"/>
    <x v="0"/>
  </r>
  <r>
    <n v="12586"/>
    <s v="f4f47c0716869bd365a15e764900dc08191337655523b1f374856cb049345317"/>
    <x v="0"/>
    <x v="0"/>
    <x v="0"/>
    <x v="0"/>
    <x v="1"/>
    <x v="2"/>
    <x v="1"/>
    <x v="1"/>
    <x v="0"/>
    <x v="1"/>
    <x v="1"/>
    <x v="1"/>
    <x v="0"/>
    <x v="0"/>
    <x v="1"/>
    <x v="1"/>
    <x v="1"/>
    <x v="1"/>
    <x v="0"/>
    <x v="2"/>
    <x v="1"/>
    <x v="3"/>
    <x v="1"/>
    <x v="2"/>
    <x v="1"/>
    <x v="2"/>
    <x v="2"/>
    <s v="Report immediately to direct supervisor"/>
    <x v="0"/>
    <x v="1"/>
    <x v="1"/>
    <x v="0"/>
    <x v="0"/>
    <x v="0"/>
    <x v="0"/>
    <x v="0"/>
    <x v="0"/>
    <x v="1"/>
    <x v="0"/>
    <x v="1"/>
    <x v="0"/>
    <x v="0"/>
    <x v="1"/>
    <x v="1"/>
    <x v="2"/>
    <x v="0"/>
    <x v="1"/>
    <x v="0"/>
    <x v="0"/>
    <x v="0"/>
  </r>
  <r>
    <n v="12591"/>
    <s v="f4f47c0716869bd365a15e764900dc08191337655523b1f374856cb049345317"/>
    <x v="0"/>
    <x v="0"/>
    <x v="0"/>
    <x v="0"/>
    <x v="2"/>
    <x v="1"/>
    <x v="2"/>
    <x v="1"/>
    <x v="1"/>
    <x v="2"/>
    <x v="2"/>
    <x v="2"/>
    <x v="2"/>
    <x v="0"/>
    <x v="2"/>
    <x v="2"/>
    <x v="1"/>
    <x v="1"/>
    <x v="1"/>
    <x v="1"/>
    <x v="1"/>
    <x v="1"/>
    <x v="2"/>
    <x v="1"/>
    <x v="2"/>
    <x v="1"/>
    <x v="2"/>
    <s v="Report immediately to internal investigation body"/>
    <x v="0"/>
    <x v="1"/>
    <x v="0"/>
    <x v="1"/>
    <x v="0"/>
    <x v="0"/>
    <x v="0"/>
    <x v="0"/>
    <x v="0"/>
    <x v="2"/>
    <x v="1"/>
    <x v="1"/>
    <x v="0"/>
    <x v="1"/>
    <x v="1"/>
    <x v="1"/>
    <x v="2"/>
    <x v="1"/>
    <x v="2"/>
    <x v="1"/>
    <x v="0"/>
    <x v="0"/>
  </r>
  <r>
    <n v="12595"/>
    <s v="f4f47c0716869bd365a15e764900dc08191337655523b1f374856cb049345317"/>
    <x v="0"/>
    <x v="1"/>
    <x v="0"/>
    <x v="0"/>
    <x v="1"/>
    <x v="2"/>
    <x v="1"/>
    <x v="2"/>
    <x v="2"/>
    <x v="1"/>
    <x v="1"/>
    <x v="1"/>
    <x v="1"/>
    <x v="2"/>
    <x v="1"/>
    <x v="1"/>
    <x v="2"/>
    <x v="0"/>
    <x v="0"/>
    <x v="1"/>
    <x v="1"/>
    <x v="3"/>
    <x v="0"/>
    <x v="1"/>
    <x v="1"/>
    <x v="2"/>
    <x v="0"/>
    <s v="Report immediately to direct supervisor"/>
    <x v="0"/>
    <x v="1"/>
    <x v="1"/>
    <x v="0"/>
    <x v="0"/>
    <x v="0"/>
    <x v="0"/>
    <x v="0"/>
    <x v="1"/>
    <x v="0"/>
    <x v="1"/>
    <x v="1"/>
    <x v="0"/>
    <x v="2"/>
    <x v="3"/>
    <x v="1"/>
    <x v="1"/>
    <x v="0"/>
    <x v="1"/>
    <x v="0"/>
    <x v="1"/>
    <x v="1"/>
  </r>
  <r>
    <n v="12596"/>
    <s v="f4f47c0716869bd365a15e764900dc08191337655523b1f374856cb049345317"/>
    <x v="0"/>
    <x v="0"/>
    <x v="2"/>
    <x v="1"/>
    <x v="1"/>
    <x v="2"/>
    <x v="1"/>
    <x v="2"/>
    <x v="0"/>
    <x v="1"/>
    <x v="1"/>
    <x v="1"/>
    <x v="0"/>
    <x v="1"/>
    <x v="1"/>
    <x v="1"/>
    <x v="0"/>
    <x v="0"/>
    <x v="3"/>
    <x v="0"/>
    <x v="1"/>
    <x v="0"/>
    <x v="2"/>
    <x v="2"/>
    <x v="1"/>
    <x v="2"/>
    <x v="2"/>
    <s v="Report immediately to direct supervisor"/>
    <x v="0"/>
    <x v="1"/>
    <x v="1"/>
    <x v="0"/>
    <x v="0"/>
    <x v="0"/>
    <x v="0"/>
    <x v="0"/>
    <x v="3"/>
    <x v="1"/>
    <x v="0"/>
    <x v="1"/>
    <x v="0"/>
    <x v="0"/>
    <x v="3"/>
    <x v="3"/>
    <x v="1"/>
    <x v="0"/>
    <x v="0"/>
    <x v="0"/>
    <x v="1"/>
    <x v="1"/>
  </r>
  <r>
    <n v="12597"/>
    <s v="e36f536addd51954f7d04ba07465d08b3311e009a28f611f75b879f7a76d77e3"/>
    <x v="0"/>
    <x v="0"/>
    <x v="0"/>
    <x v="0"/>
    <x v="1"/>
    <x v="1"/>
    <x v="1"/>
    <x v="1"/>
    <x v="0"/>
    <x v="2"/>
    <x v="1"/>
    <x v="1"/>
    <x v="0"/>
    <x v="1"/>
    <x v="2"/>
    <x v="1"/>
    <x v="0"/>
    <x v="1"/>
    <x v="0"/>
    <x v="1"/>
    <x v="1"/>
    <x v="3"/>
    <x v="0"/>
    <x v="1"/>
    <x v="1"/>
    <x v="2"/>
    <x v="2"/>
    <s v="Report immediately to direct supervisor, Report immediately to external investigation body "/>
    <x v="0"/>
    <x v="1"/>
    <x v="1"/>
    <x v="0"/>
    <x v="1"/>
    <x v="0"/>
    <x v="0"/>
    <x v="0"/>
    <x v="1"/>
    <x v="0"/>
    <x v="0"/>
    <x v="1"/>
    <x v="0"/>
    <x v="2"/>
    <x v="0"/>
    <x v="0"/>
    <x v="1"/>
    <x v="3"/>
    <x v="1"/>
    <x v="0"/>
    <x v="1"/>
    <x v="1"/>
  </r>
  <r>
    <n v="12603"/>
    <s v="fb80d6488b0860513e7418a8c2e5a3e10920011c2b87fbab773b65a783dffb98"/>
    <x v="0"/>
    <x v="1"/>
    <x v="1"/>
    <x v="0"/>
    <x v="1"/>
    <x v="1"/>
    <x v="2"/>
    <x v="1"/>
    <x v="1"/>
    <x v="2"/>
    <x v="2"/>
    <x v="2"/>
    <x v="1"/>
    <x v="3"/>
    <x v="2"/>
    <x v="2"/>
    <x v="1"/>
    <x v="1"/>
    <x v="1"/>
    <x v="1"/>
    <x v="0"/>
    <x v="1"/>
    <x v="2"/>
    <x v="2"/>
    <x v="2"/>
    <x v="1"/>
    <x v="1"/>
    <s v="Report immediately to direct supervisor"/>
    <x v="0"/>
    <x v="1"/>
    <x v="1"/>
    <x v="0"/>
    <x v="0"/>
    <x v="0"/>
    <x v="0"/>
    <x v="0"/>
    <x v="0"/>
    <x v="2"/>
    <x v="1"/>
    <x v="2"/>
    <x v="0"/>
    <x v="3"/>
    <x v="3"/>
    <x v="1"/>
    <x v="2"/>
    <x v="1"/>
    <x v="2"/>
    <x v="1"/>
    <x v="0"/>
    <x v="1"/>
  </r>
  <r>
    <n v="12606"/>
    <s v="f4f47c0716869bd365a15e764900dc08191337655523b1f374856cb049345317"/>
    <x v="0"/>
    <x v="1"/>
    <x v="0"/>
    <x v="0"/>
    <x v="2"/>
    <x v="0"/>
    <x v="1"/>
    <x v="1"/>
    <x v="1"/>
    <x v="1"/>
    <x v="1"/>
    <x v="2"/>
    <x v="0"/>
    <x v="0"/>
    <x v="0"/>
    <x v="0"/>
    <x v="0"/>
    <x v="0"/>
    <x v="1"/>
    <x v="1"/>
    <x v="0"/>
    <x v="0"/>
    <x v="2"/>
    <x v="1"/>
    <x v="2"/>
    <x v="0"/>
    <x v="1"/>
    <s v="Talk to the colleague about his/her behavior"/>
    <x v="0"/>
    <x v="0"/>
    <x v="0"/>
    <x v="0"/>
    <x v="0"/>
    <x v="0"/>
    <x v="0"/>
    <x v="0"/>
    <x v="0"/>
    <x v="2"/>
    <x v="0"/>
    <x v="1"/>
    <x v="0"/>
    <x v="0"/>
    <x v="1"/>
    <x v="3"/>
    <x v="2"/>
    <x v="1"/>
    <x v="1"/>
    <x v="0"/>
    <x v="0"/>
    <x v="1"/>
  </r>
  <r>
    <n v="12616"/>
    <s v="ab4985181cfe063e6b9c5351926485b0cacdf7522579d4b50aa4c6e51db7156d"/>
    <x v="0"/>
    <x v="0"/>
    <x v="0"/>
    <x v="0"/>
    <x v="1"/>
    <x v="1"/>
    <x v="2"/>
    <x v="1"/>
    <x v="1"/>
    <x v="2"/>
    <x v="2"/>
    <x v="1"/>
    <x v="2"/>
    <x v="0"/>
    <x v="1"/>
    <x v="1"/>
    <x v="0"/>
    <x v="2"/>
    <x v="2"/>
    <x v="1"/>
    <x v="0"/>
    <x v="0"/>
    <x v="1"/>
    <x v="1"/>
    <x v="2"/>
    <x v="1"/>
    <x v="1"/>
    <s v="Report immediately to direct supervisor, Report immediately to internal investigation body"/>
    <x v="0"/>
    <x v="1"/>
    <x v="1"/>
    <x v="1"/>
    <x v="0"/>
    <x v="0"/>
    <x v="0"/>
    <x v="0"/>
    <x v="1"/>
    <x v="0"/>
    <x v="1"/>
    <x v="1"/>
    <x v="0"/>
    <x v="1"/>
    <x v="1"/>
    <x v="1"/>
    <x v="1"/>
    <x v="1"/>
    <x v="2"/>
    <x v="1"/>
    <x v="0"/>
    <x v="1"/>
  </r>
  <r>
    <n v="12617"/>
    <s v="f4f47c0716869bd365a15e764900dc08191337655523b1f374856cb049345317"/>
    <x v="0"/>
    <x v="1"/>
    <x v="1"/>
    <x v="0"/>
    <x v="3"/>
    <x v="2"/>
    <x v="1"/>
    <x v="2"/>
    <x v="0"/>
    <x v="1"/>
    <x v="1"/>
    <x v="0"/>
    <x v="1"/>
    <x v="3"/>
    <x v="1"/>
    <x v="3"/>
    <x v="2"/>
    <x v="0"/>
    <x v="0"/>
    <x v="2"/>
    <x v="2"/>
    <x v="1"/>
    <x v="3"/>
    <x v="1"/>
    <x v="3"/>
    <x v="3"/>
    <x v="3"/>
    <s v="Do nothing"/>
    <x v="1"/>
    <x v="1"/>
    <x v="0"/>
    <x v="0"/>
    <x v="0"/>
    <x v="1"/>
    <x v="0"/>
    <x v="0"/>
    <x v="4"/>
    <x v="4"/>
    <x v="4"/>
    <x v="4"/>
    <x v="0"/>
    <x v="2"/>
    <x v="2"/>
    <x v="0"/>
    <x v="3"/>
    <x v="1"/>
    <x v="3"/>
    <x v="1"/>
    <x v="1"/>
    <x v="1"/>
  </r>
  <r>
    <n v="12620"/>
    <s v="f4f47c0716869bd365a15e764900dc08191337655523b1f374856cb049345317"/>
    <x v="0"/>
    <x v="1"/>
    <x v="1"/>
    <x v="0"/>
    <x v="2"/>
    <x v="1"/>
    <x v="2"/>
    <x v="1"/>
    <x v="0"/>
    <x v="2"/>
    <x v="0"/>
    <x v="0"/>
    <x v="0"/>
    <x v="0"/>
    <x v="1"/>
    <x v="1"/>
    <x v="0"/>
    <x v="1"/>
    <x v="1"/>
    <x v="1"/>
    <x v="1"/>
    <x v="3"/>
    <x v="0"/>
    <x v="1"/>
    <x v="1"/>
    <x v="2"/>
    <x v="2"/>
    <s v="Report immediately to direct supervisor"/>
    <x v="0"/>
    <x v="1"/>
    <x v="1"/>
    <x v="0"/>
    <x v="0"/>
    <x v="0"/>
    <x v="0"/>
    <x v="0"/>
    <x v="1"/>
    <x v="0"/>
    <x v="1"/>
    <x v="1"/>
    <x v="0"/>
    <x v="2"/>
    <x v="0"/>
    <x v="1"/>
    <x v="1"/>
    <x v="0"/>
    <x v="1"/>
    <x v="0"/>
    <x v="0"/>
    <x v="1"/>
  </r>
  <r>
    <n v="12632"/>
    <s v="f4f47c0716869bd365a15e764900dc08191337655523b1f374856cb049345317"/>
    <x v="0"/>
    <x v="1"/>
    <x v="0"/>
    <x v="0"/>
    <x v="1"/>
    <x v="2"/>
    <x v="1"/>
    <x v="1"/>
    <x v="0"/>
    <x v="1"/>
    <x v="1"/>
    <x v="1"/>
    <x v="0"/>
    <x v="0"/>
    <x v="0"/>
    <x v="0"/>
    <x v="0"/>
    <x v="1"/>
    <x v="1"/>
    <x v="0"/>
    <x v="0"/>
    <x v="0"/>
    <x v="1"/>
    <x v="1"/>
    <x v="1"/>
    <x v="2"/>
    <x v="2"/>
    <s v="Report immediately to direct supervisor"/>
    <x v="0"/>
    <x v="1"/>
    <x v="1"/>
    <x v="0"/>
    <x v="0"/>
    <x v="0"/>
    <x v="0"/>
    <x v="0"/>
    <x v="0"/>
    <x v="0"/>
    <x v="1"/>
    <x v="1"/>
    <x v="0"/>
    <x v="2"/>
    <x v="0"/>
    <x v="3"/>
    <x v="1"/>
    <x v="1"/>
    <x v="1"/>
    <x v="0"/>
    <x v="0"/>
    <x v="0"/>
  </r>
  <r>
    <n v="12650"/>
    <s v="5feb4227ff81d423d1c91905e1635fd8b0b8e25171920155290009eae3e88f47"/>
    <x v="0"/>
    <x v="1"/>
    <x v="1"/>
    <x v="0"/>
    <x v="2"/>
    <x v="3"/>
    <x v="3"/>
    <x v="1"/>
    <x v="3"/>
    <x v="3"/>
    <x v="2"/>
    <x v="0"/>
    <x v="3"/>
    <x v="1"/>
    <x v="3"/>
    <x v="3"/>
    <x v="2"/>
    <x v="3"/>
    <x v="2"/>
    <x v="3"/>
    <x v="0"/>
    <x v="0"/>
    <x v="3"/>
    <x v="1"/>
    <x v="3"/>
    <x v="2"/>
    <x v="0"/>
    <s v="Talk to the colleague about his/her behavior"/>
    <x v="0"/>
    <x v="0"/>
    <x v="0"/>
    <x v="0"/>
    <x v="0"/>
    <x v="0"/>
    <x v="1"/>
    <x v="1"/>
    <x v="2"/>
    <x v="3"/>
    <x v="3"/>
    <x v="3"/>
    <x v="1"/>
    <x v="2"/>
    <x v="0"/>
    <x v="3"/>
    <x v="3"/>
    <x v="2"/>
    <x v="3"/>
    <x v="1"/>
    <x v="0"/>
    <x v="1"/>
  </r>
  <r>
    <n v="12652"/>
    <s v="8910c713d6ac5d5fb97f19dd8e38f72995d39d17c700d25556d38110abf6f9b7"/>
    <x v="0"/>
    <x v="0"/>
    <x v="0"/>
    <x v="0"/>
    <x v="1"/>
    <x v="1"/>
    <x v="2"/>
    <x v="1"/>
    <x v="2"/>
    <x v="1"/>
    <x v="1"/>
    <x v="2"/>
    <x v="0"/>
    <x v="1"/>
    <x v="1"/>
    <x v="1"/>
    <x v="0"/>
    <x v="1"/>
    <x v="1"/>
    <x v="1"/>
    <x v="2"/>
    <x v="0"/>
    <x v="1"/>
    <x v="2"/>
    <x v="2"/>
    <x v="2"/>
    <x v="2"/>
    <s v="Report immediately to direct supervisor, Talk to the colleague about his/her behavior"/>
    <x v="0"/>
    <x v="0"/>
    <x v="1"/>
    <x v="0"/>
    <x v="0"/>
    <x v="0"/>
    <x v="0"/>
    <x v="0"/>
    <x v="1"/>
    <x v="0"/>
    <x v="1"/>
    <x v="2"/>
    <x v="0"/>
    <x v="1"/>
    <x v="0"/>
    <x v="2"/>
    <x v="2"/>
    <x v="1"/>
    <x v="2"/>
    <x v="1"/>
    <x v="1"/>
    <x v="1"/>
  </r>
  <r>
    <n v="12653"/>
    <s v="7a2fee40102329a3d2932b1caa4f63eb0aca577ae241cd4389817d5c68ba15cc"/>
    <x v="0"/>
    <x v="1"/>
    <x v="0"/>
    <x v="0"/>
    <x v="2"/>
    <x v="2"/>
    <x v="1"/>
    <x v="1"/>
    <x v="3"/>
    <x v="1"/>
    <x v="1"/>
    <x v="1"/>
    <x v="0"/>
    <x v="0"/>
    <x v="1"/>
    <x v="1"/>
    <x v="1"/>
    <x v="1"/>
    <x v="1"/>
    <x v="1"/>
    <x v="0"/>
    <x v="3"/>
    <x v="3"/>
    <x v="0"/>
    <x v="2"/>
    <x v="2"/>
    <x v="2"/>
    <s v="Talk to the colleague about his/her behavior"/>
    <x v="0"/>
    <x v="0"/>
    <x v="0"/>
    <x v="0"/>
    <x v="0"/>
    <x v="0"/>
    <x v="0"/>
    <x v="0"/>
    <x v="0"/>
    <x v="2"/>
    <x v="2"/>
    <x v="2"/>
    <x v="0"/>
    <x v="2"/>
    <x v="0"/>
    <x v="1"/>
    <x v="2"/>
    <x v="1"/>
    <x v="1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2000000}" name="PivotTable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compact="0" compactData="0" multipleFieldFilters="0" chartFormat="1">
  <location ref="A5:C19" firstHeaderRow="1" firstDataRow="1" firstDataCol="3" rowPageCount="1" colPageCount="1"/>
  <pivotFields count="52">
    <pivotField compact="0" numFmtId="3" outline="0" showAll="0"/>
    <pivotField compact="0" outline="0" showAll="0"/>
    <pivotField axis="axisPage" compact="0" outline="0" multipleItemSelectionAllowed="1" showAll="0" defaultSubtotal="0">
      <items count="30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</items>
    </pivotField>
    <pivotField axis="axisRow" compact="0" outline="0" showAll="0" defaultSubtotal="0">
      <items count="5">
        <item x="0"/>
        <item x="1"/>
        <item m="1" x="3"/>
        <item m="1" x="4"/>
        <item x="2"/>
      </items>
    </pivotField>
    <pivotField axis="axisRow" compact="0" outline="0" showAll="0" defaultSubtotal="0">
      <items count="8">
        <item m="1" x="6"/>
        <item m="1" x="4"/>
        <item m="1" x="7"/>
        <item m="1" x="5"/>
        <item x="2"/>
        <item m="1" x="3"/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3"/>
    <field x="4"/>
    <field x="5"/>
  </rowFields>
  <rowItems count="14">
    <i>
      <x/>
      <x v="4"/>
      <x/>
    </i>
    <i r="2">
      <x v="1"/>
    </i>
    <i r="1">
      <x v="6"/>
      <x/>
    </i>
    <i r="2">
      <x v="1"/>
    </i>
    <i r="1">
      <x v="7"/>
      <x/>
    </i>
    <i r="2">
      <x v="1"/>
    </i>
    <i>
      <x v="1"/>
      <x v="4"/>
      <x/>
    </i>
    <i r="2">
      <x v="1"/>
    </i>
    <i r="1">
      <x v="6"/>
      <x/>
    </i>
    <i r="2">
      <x v="1"/>
    </i>
    <i r="1">
      <x v="7"/>
      <x/>
    </i>
    <i r="2">
      <x v="1"/>
    </i>
    <i>
      <x v="4"/>
      <x v="6"/>
      <x/>
    </i>
    <i t="grand">
      <x/>
    </i>
  </rowItems>
  <colItems count="1">
    <i/>
  </colItems>
  <pageFields count="1">
    <pageField fld="2" hier="-1"/>
  </pageFields>
  <formats count="44">
    <format dxfId="3137">
      <pivotArea field="2" type="button" dataOnly="0" labelOnly="1" outline="0" axis="axisPage" fieldPosition="0"/>
    </format>
    <format dxfId="3136">
      <pivotArea field="2" type="button" dataOnly="0" labelOnly="1" outline="0" axis="axisPage" fieldPosition="0"/>
    </format>
    <format dxfId="3135">
      <pivotArea type="all" dataOnly="0" outline="0" fieldPosition="0"/>
    </format>
    <format dxfId="3134">
      <pivotArea type="all" dataOnly="0" outline="0" fieldPosition="0"/>
    </format>
    <format dxfId="3133">
      <pivotArea field="3" type="button" dataOnly="0" labelOnly="1" outline="0" axis="axisRow" fieldPosition="0"/>
    </format>
    <format dxfId="3132">
      <pivotArea field="4" type="button" dataOnly="0" labelOnly="1" outline="0" axis="axisRow" fieldPosition="1"/>
    </format>
    <format dxfId="3131">
      <pivotArea field="5" type="button" dataOnly="0" labelOnly="1" outline="0" axis="axisRow" fieldPosition="2"/>
    </format>
    <format dxfId="3130">
      <pivotArea dataOnly="0" labelOnly="1" outline="0" axis="axisValues" fieldPosition="0"/>
    </format>
    <format dxfId="3129">
      <pivotArea field="3" type="button" dataOnly="0" labelOnly="1" outline="0" axis="axisRow" fieldPosition="0"/>
    </format>
    <format dxfId="3128">
      <pivotArea field="4" type="button" dataOnly="0" labelOnly="1" outline="0" axis="axisRow" fieldPosition="1"/>
    </format>
    <format dxfId="3127">
      <pivotArea field="5" type="button" dataOnly="0" labelOnly="1" outline="0" axis="axisRow" fieldPosition="2"/>
    </format>
    <format dxfId="3126">
      <pivotArea dataOnly="0" labelOnly="1" outline="0" axis="axisValues" fieldPosition="0"/>
    </format>
    <format dxfId="3125">
      <pivotArea grandRow="1" outline="0" collapsedLevelsAreSubtotals="1" fieldPosition="0"/>
    </format>
    <format dxfId="3124">
      <pivotArea dataOnly="0" labelOnly="1" grandRow="1" outline="0" fieldPosition="0"/>
    </format>
    <format dxfId="3123">
      <pivotArea grandRow="1" outline="0" collapsedLevelsAreSubtotals="1" fieldPosition="0"/>
    </format>
    <format dxfId="3122">
      <pivotArea dataOnly="0" labelOnly="1" grandRow="1" outline="0" fieldPosition="0"/>
    </format>
    <format dxfId="3121">
      <pivotArea type="all" dataOnly="0" outline="0" fieldPosition="0"/>
    </format>
    <format dxfId="3120">
      <pivotArea outline="0" collapsedLevelsAreSubtotals="1" fieldPosition="0">
        <references count="1">
          <reference field="3" count="0" selected="0" defaultSubtotal="1"/>
        </references>
      </pivotArea>
    </format>
    <format dxfId="3119">
      <pivotArea dataOnly="0" labelOnly="1" outline="0" fieldPosition="0">
        <references count="1">
          <reference field="3" count="0"/>
        </references>
      </pivotArea>
    </format>
    <format dxfId="3118">
      <pivotArea dataOnly="0" labelOnly="1" outline="0" fieldPosition="0">
        <references count="1">
          <reference field="3" count="0" defaultSubtotal="1"/>
        </references>
      </pivotArea>
    </format>
    <format dxfId="3117">
      <pivotArea dataOnly="0" labelOnly="1" outline="0" fieldPosition="0">
        <references count="2">
          <reference field="3" count="1" selected="0">
            <x v="0"/>
          </reference>
          <reference field="4" count="0"/>
        </references>
      </pivotArea>
    </format>
    <format dxfId="3116">
      <pivotArea dataOnly="0" labelOnly="1" outline="0" fieldPosition="0">
        <references count="2">
          <reference field="3" count="1" selected="0">
            <x v="0"/>
          </reference>
          <reference field="4" count="0" defaultSubtotal="1"/>
        </references>
      </pivotArea>
    </format>
    <format dxfId="3115">
      <pivotArea dataOnly="0" labelOnly="1" outline="0" fieldPosition="0">
        <references count="2">
          <reference field="3" count="1" selected="0">
            <x v="1"/>
          </reference>
          <reference field="4" count="0"/>
        </references>
      </pivotArea>
    </format>
    <format dxfId="3114">
      <pivotArea dataOnly="0" labelOnly="1" outline="0" fieldPosition="0">
        <references count="2">
          <reference field="3" count="1" selected="0">
            <x v="1"/>
          </reference>
          <reference field="4" count="0" defaultSubtotal="1"/>
        </references>
      </pivotArea>
    </format>
    <format dxfId="3113">
      <pivotArea dataOnly="0" labelOnly="1" outline="0" fieldPosition="0">
        <references count="3">
          <reference field="3" count="1" selected="0">
            <x v="0"/>
          </reference>
          <reference field="4" count="1" selected="0">
            <x v="0"/>
          </reference>
          <reference field="5" count="0"/>
        </references>
      </pivotArea>
    </format>
    <format dxfId="3112">
      <pivotArea dataOnly="0" labelOnly="1" outline="0" fieldPosition="0">
        <references count="3">
          <reference field="3" count="1" selected="0">
            <x v="0"/>
          </reference>
          <reference field="4" count="1" selected="0">
            <x v="2"/>
          </reference>
          <reference field="5" count="0"/>
        </references>
      </pivotArea>
    </format>
    <format dxfId="3111">
      <pivotArea dataOnly="0" labelOnly="1" outline="0" fieldPosition="0">
        <references count="3">
          <reference field="3" count="1" selected="0">
            <x v="0"/>
          </reference>
          <reference field="4" count="1" selected="0">
            <x v="1"/>
          </reference>
          <reference field="5" count="0"/>
        </references>
      </pivotArea>
    </format>
    <format dxfId="3110">
      <pivotArea dataOnly="0" labelOnly="1" outline="0" fieldPosition="0">
        <references count="3">
          <reference field="3" count="1" selected="0">
            <x v="1"/>
          </reference>
          <reference field="4" count="1" selected="0">
            <x v="0"/>
          </reference>
          <reference field="5" count="0"/>
        </references>
      </pivotArea>
    </format>
    <format dxfId="3109">
      <pivotArea dataOnly="0" labelOnly="1" outline="0" fieldPosition="0">
        <references count="3">
          <reference field="3" count="1" selected="0">
            <x v="1"/>
          </reference>
          <reference field="4" count="1" selected="0">
            <x v="2"/>
          </reference>
          <reference field="5" count="1">
            <x v="1"/>
          </reference>
        </references>
      </pivotArea>
    </format>
    <format dxfId="3108">
      <pivotArea dataOnly="0" labelOnly="1" outline="0" fieldPosition="0">
        <references count="3">
          <reference field="3" count="1" selected="0">
            <x v="1"/>
          </reference>
          <reference field="4" count="1" selected="0">
            <x v="1"/>
          </reference>
          <reference field="5" count="0"/>
        </references>
      </pivotArea>
    </format>
    <format dxfId="3107">
      <pivotArea type="all" dataOnly="0" outline="0" fieldPosition="0"/>
    </format>
    <format dxfId="3106">
      <pivotArea type="all" dataOnly="0" outline="0" fieldPosition="0"/>
    </format>
    <format dxfId="3105">
      <pivotArea grandRow="1" outline="0" collapsedLevelsAreSubtotals="1" fieldPosition="0"/>
    </format>
    <format dxfId="3104">
      <pivotArea dataOnly="0" labelOnly="1" grandRow="1" outline="0" fieldPosition="0"/>
    </format>
    <format dxfId="3103">
      <pivotArea outline="0" collapsedLevelsAreSubtotals="1" fieldPosition="0">
        <references count="3">
          <reference field="3" count="0" selected="0"/>
          <reference field="4" count="0" selected="0"/>
          <reference field="5" count="0" selected="0"/>
        </references>
      </pivotArea>
    </format>
    <format dxfId="3102">
      <pivotArea field="2" type="button" dataOnly="0" labelOnly="1" outline="0" axis="axisPage" fieldPosition="0"/>
    </format>
    <format dxfId="3101">
      <pivotArea field="3" type="button" dataOnly="0" labelOnly="1" outline="0" axis="axisRow" fieldPosition="0"/>
    </format>
    <format dxfId="3100">
      <pivotArea field="4" type="button" dataOnly="0" labelOnly="1" outline="0" axis="axisRow" fieldPosition="1"/>
    </format>
    <format dxfId="3099">
      <pivotArea field="5" type="button" dataOnly="0" labelOnly="1" outline="0" axis="axisRow" fieldPosition="2"/>
    </format>
    <format dxfId="3098">
      <pivotArea dataOnly="0" labelOnly="1" outline="0" axis="axisValues" fieldPosition="0"/>
    </format>
    <format dxfId="3097">
      <pivotArea grandRow="1" outline="0" collapsedLevelsAreSubtotals="1" fieldPosition="0"/>
    </format>
    <format dxfId="3096">
      <pivotArea dataOnly="0" labelOnly="1" grandRow="1" outline="0" fieldPosition="0"/>
    </format>
    <format dxfId="3095">
      <pivotArea dataOnly="0" labelOnly="1" outline="0" fieldPosition="0">
        <references count="1">
          <reference field="2" count="0"/>
        </references>
      </pivotArea>
    </format>
    <format dxfId="3094">
      <pivotArea dataOnly="0" labelOnly="1" outline="0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2" rowHeaderCaption="Answer Options">
  <location ref="A22:C27" firstHeaderRow="0" firstDataRow="1" firstDataCol="1" rowPageCount="4" colPageCount="1"/>
  <pivotFields count="52">
    <pivotField numFmtId="3" showAll="0"/>
    <pivotField showAll="0"/>
    <pivotField axis="axisPage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axis="axisRow" dataField="1" showAll="0">
      <items count="9">
        <item x="2"/>
        <item x="1"/>
        <item x="0"/>
        <item x="3"/>
        <item m="1" x="6"/>
        <item m="1" x="4"/>
        <item m="1" x="7"/>
        <item m="1" x="5"/>
        <item t="default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6"/>
        <item m="1" x="4"/>
        <item m="1" x="7"/>
        <item m="1" x="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a" fld="6" subtotal="count" baseField="0" baseItem="64"/>
    <dataField name="Percentage of Question 1a" fld="6" subtotal="count" showDataAs="percentOfTotal" baseField="0" baseItem="64" numFmtId="10"/>
  </dataFields>
  <formats count="45">
    <format dxfId="3043">
      <pivotArea field="2" type="button" dataOnly="0" labelOnly="1" outline="0" axis="axisPage" fieldPosition="0"/>
    </format>
    <format dxfId="3042">
      <pivotArea field="3" type="button" dataOnly="0" labelOnly="1" outline="0" axis="axisPage" fieldPosition="1"/>
    </format>
    <format dxfId="3041">
      <pivotArea field="4" type="button" dataOnly="0" labelOnly="1" outline="0" axis="axisPage" fieldPosition="2"/>
    </format>
    <format dxfId="3040">
      <pivotArea field="5" type="button" dataOnly="0" labelOnly="1" outline="0" axis="axisPage" fieldPosition="3"/>
    </format>
    <format dxfId="3039">
      <pivotArea type="all" dataOnly="0" outline="0" fieldPosition="0"/>
    </format>
    <format dxfId="3038">
      <pivotArea field="6" type="button" dataOnly="0" labelOnly="1" outline="0" axis="axisRow" fieldPosition="0"/>
    </format>
    <format dxfId="3037">
      <pivotArea grandRow="1" outline="0" collapsedLevelsAreSubtotals="1" fieldPosition="0"/>
    </format>
    <format dxfId="3036">
      <pivotArea dataOnly="0" labelOnly="1" grandRow="1" outline="0" fieldPosition="0"/>
    </format>
    <format dxfId="3035">
      <pivotArea grandRow="1" outline="0" collapsedLevelsAreSubtotals="1" fieldPosition="0"/>
    </format>
    <format dxfId="3034">
      <pivotArea dataOnly="0" labelOnly="1" grandRow="1" outline="0" fieldPosition="0"/>
    </format>
    <format dxfId="3033">
      <pivotArea field="6" type="button" dataOnly="0" labelOnly="1" outline="0" axis="axisRow" fieldPosition="0"/>
    </format>
    <format dxfId="3032">
      <pivotArea field="2" type="button" dataOnly="0" labelOnly="1" outline="0" axis="axisPage" fieldPosition="0"/>
    </format>
    <format dxfId="3031">
      <pivotArea field="3" type="button" dataOnly="0" labelOnly="1" outline="0" axis="axisPage" fieldPosition="1"/>
    </format>
    <format dxfId="3030">
      <pivotArea field="4" type="button" dataOnly="0" labelOnly="1" outline="0" axis="axisPage" fieldPosition="2"/>
    </format>
    <format dxfId="3029">
      <pivotArea field="5" type="button" dataOnly="0" labelOnly="1" outline="0" axis="axisPage" fieldPosition="3"/>
    </format>
    <format dxfId="3028">
      <pivotArea type="all" dataOnly="0" outline="0" fieldPosition="0"/>
    </format>
    <format dxfId="3027">
      <pivotArea type="all" dataOnly="0" outline="0" fieldPosition="0"/>
    </format>
    <format dxfId="3026">
      <pivotArea dataOnly="0" labelOnly="1" outline="0" fieldPosition="0">
        <references count="1">
          <reference field="3" count="0"/>
        </references>
      </pivotArea>
    </format>
    <format dxfId="3025">
      <pivotArea dataOnly="0" labelOnly="1" outline="0" fieldPosition="0">
        <references count="1">
          <reference field="4" count="0"/>
        </references>
      </pivotArea>
    </format>
    <format dxfId="3024">
      <pivotArea dataOnly="0" labelOnly="1" outline="0" fieldPosition="0">
        <references count="1">
          <reference field="5" count="0"/>
        </references>
      </pivotArea>
    </format>
    <format dxfId="3023">
      <pivotArea dataOnly="0" labelOnly="1" outline="0" fieldPosition="0">
        <references count="1">
          <reference field="3" count="0"/>
        </references>
      </pivotArea>
    </format>
    <format dxfId="3022">
      <pivotArea dataOnly="0" labelOnly="1" outline="0" fieldPosition="0">
        <references count="1">
          <reference field="4" count="0"/>
        </references>
      </pivotArea>
    </format>
    <format dxfId="3021">
      <pivotArea dataOnly="0" labelOnly="1" outline="0" fieldPosition="0">
        <references count="1">
          <reference field="5" count="0"/>
        </references>
      </pivotArea>
    </format>
    <format dxfId="3020">
      <pivotArea field="12" type="button" dataOnly="0" labelOnly="1" outline="0"/>
    </format>
    <format dxfId="3019">
      <pivotArea field="12" type="button" dataOnly="0" labelOnly="1" outline="0"/>
    </format>
    <format dxfId="3018">
      <pivotArea field="2" type="button" dataOnly="0" labelOnly="1" outline="0" axis="axisPage" fieldPosition="0"/>
    </format>
    <format dxfId="3017">
      <pivotArea field="3" type="button" dataOnly="0" labelOnly="1" outline="0" axis="axisPage" fieldPosition="1"/>
    </format>
    <format dxfId="3016">
      <pivotArea dataOnly="0" labelOnly="1" outline="0" fieldPosition="0">
        <references count="1">
          <reference field="3" count="0"/>
        </references>
      </pivotArea>
    </format>
    <format dxfId="3015">
      <pivotArea field="4" type="button" dataOnly="0" labelOnly="1" outline="0" axis="axisPage" fieldPosition="2"/>
    </format>
    <format dxfId="3014">
      <pivotArea dataOnly="0" labelOnly="1" outline="0" fieldPosition="0">
        <references count="1">
          <reference field="4" count="0"/>
        </references>
      </pivotArea>
    </format>
    <format dxfId="3013">
      <pivotArea field="5" type="button" dataOnly="0" labelOnly="1" outline="0" axis="axisPage" fieldPosition="3"/>
    </format>
    <format dxfId="3012">
      <pivotArea dataOnly="0" labelOnly="1" outline="0" fieldPosition="0">
        <references count="1">
          <reference field="5" count="0"/>
        </references>
      </pivotArea>
    </format>
    <format dxfId="3011">
      <pivotArea field="12" type="button" dataOnly="0" labelOnly="1" outline="0"/>
    </format>
    <format dxfId="3010">
      <pivotArea grandRow="1" outline="0" collapsedLevelsAreSubtotals="1" fieldPosition="0"/>
    </format>
    <format dxfId="3009">
      <pivotArea dataOnly="0" labelOnly="1" grandRow="1" outline="0" fieldPosition="0"/>
    </format>
    <format dxfId="3008">
      <pivotArea field="6" type="button" dataOnly="0" labelOnly="1" outline="0" axis="axisRow" fieldPosition="0"/>
    </format>
    <format dxfId="3007">
      <pivotArea field="6" type="button" dataOnly="0" labelOnly="1" outline="0" axis="axisRow" fieldPosition="0"/>
    </format>
    <format dxfId="3006">
      <pivotArea outline="0" fieldPosition="0">
        <references count="1">
          <reference field="4294967294" count="1">
            <x v="1"/>
          </reference>
        </references>
      </pivotArea>
    </format>
    <format dxfId="300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00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00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002">
      <pivotArea dataOnly="0" labelOnly="1" outline="0" fieldPosition="0">
        <references count="1">
          <reference field="2" count="0"/>
        </references>
      </pivotArea>
    </format>
    <format dxfId="3001">
      <pivotArea dataOnly="0" labelOnly="1" outline="0" fieldPosition="0">
        <references count="1">
          <reference field="2" count="0"/>
        </references>
      </pivotArea>
    </format>
    <format dxfId="3000">
      <pivotArea field="6" type="button" dataOnly="0" labelOnly="1" outline="0" axis="axisRow" fieldPosition="0"/>
    </format>
    <format dxfId="299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0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37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38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139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0" format="140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14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142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45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1" format="146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1" format="147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1" format="148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1" format="149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1" format="150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1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52">
      <pivotArea type="data" outline="0" fieldPosition="0">
        <references count="2">
          <reference field="4294967294" count="1" selected="0">
            <x v="1"/>
          </reference>
          <reference field="6" count="1" selected="0">
            <x v="0"/>
          </reference>
        </references>
      </pivotArea>
    </chartFormat>
    <chartFormat chart="1" format="153">
      <pivotArea type="data" outline="0" fieldPosition="0">
        <references count="2">
          <reference field="4294967294" count="1" selected="0">
            <x v="1"/>
          </reference>
          <reference field="6" count="1" selected="0">
            <x v="1"/>
          </reference>
        </references>
      </pivotArea>
    </chartFormat>
    <chartFormat chart="1" format="154">
      <pivotArea type="data" outline="0" fieldPosition="0">
        <references count="2">
          <reference field="4294967294" count="1" selected="0">
            <x v="1"/>
          </reference>
          <reference field="6" count="1" selected="0">
            <x v="2"/>
          </reference>
        </references>
      </pivotArea>
    </chartFormat>
    <chartFormat chart="1" format="155">
      <pivotArea type="data" outline="0" fieldPosition="0">
        <references count="2">
          <reference field="4294967294" count="1" selected="0">
            <x v="1"/>
          </reference>
          <reference field="6" count="1" selected="0">
            <x v="3"/>
          </reference>
        </references>
      </pivotArea>
    </chartFormat>
    <chartFormat chart="1" format="156">
      <pivotArea type="data" outline="0" fieldPosition="0">
        <references count="2">
          <reference field="4294967294" count="1" selected="0">
            <x v="1"/>
          </reference>
          <reference field="6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le6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58:C6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axis="axisRow" dataField="1" showAll="0">
      <items count="9">
        <item x="2"/>
        <item x="1"/>
        <item x="0"/>
        <item x="3"/>
        <item m="1" x="6"/>
        <item m="1" x="4"/>
        <item m="1" x="7"/>
        <item m="1" x="5"/>
        <item t="default"/>
      </items>
    </pivotField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c" fld="8" subtotal="count" baseField="9" baseItem="0"/>
    <dataField name="Percentage of Question 1c" fld="8" subtotal="count" showDataAs="percentOfTotal" baseField="9" baseItem="0" numFmtId="10"/>
  </dataFields>
  <formats count="50">
    <format dxfId="3093">
      <pivotArea field="2" type="button" dataOnly="0" labelOnly="1" outline="0" axis="axisPage" fieldPosition="1"/>
    </format>
    <format dxfId="3092">
      <pivotArea field="3" type="button" dataOnly="0" labelOnly="1" outline="0" axis="axisPage" fieldPosition="2"/>
    </format>
    <format dxfId="3091">
      <pivotArea dataOnly="0" labelOnly="1" outline="0" fieldPosition="0">
        <references count="1">
          <reference field="3" count="0"/>
        </references>
      </pivotArea>
    </format>
    <format dxfId="3090">
      <pivotArea field="4" type="button" dataOnly="0" labelOnly="1" outline="0" axis="axisPage" fieldPosition="3"/>
    </format>
    <format dxfId="3089">
      <pivotArea dataOnly="0" labelOnly="1" outline="0" fieldPosition="0">
        <references count="1">
          <reference field="4" count="0"/>
        </references>
      </pivotArea>
    </format>
    <format dxfId="3088">
      <pivotArea field="5" type="button" dataOnly="0" labelOnly="1" outline="0" axis="axisPage" fieldPosition="4"/>
    </format>
    <format dxfId="3087">
      <pivotArea dataOnly="0" labelOnly="1" outline="0" fieldPosition="0">
        <references count="1">
          <reference field="5" count="0"/>
        </references>
      </pivotArea>
    </format>
    <format dxfId="3086">
      <pivotArea field="2" type="button" dataOnly="0" labelOnly="1" outline="0" axis="axisPage" fieldPosition="1"/>
    </format>
    <format dxfId="3085">
      <pivotArea field="3" type="button" dataOnly="0" labelOnly="1" outline="0" axis="axisPage" fieldPosition="2"/>
    </format>
    <format dxfId="3084">
      <pivotArea dataOnly="0" labelOnly="1" outline="0" fieldPosition="0">
        <references count="1">
          <reference field="3" count="0"/>
        </references>
      </pivotArea>
    </format>
    <format dxfId="3083">
      <pivotArea field="4" type="button" dataOnly="0" labelOnly="1" outline="0" axis="axisPage" fieldPosition="3"/>
    </format>
    <format dxfId="3082">
      <pivotArea dataOnly="0" labelOnly="1" outline="0" fieldPosition="0">
        <references count="1">
          <reference field="4" count="0"/>
        </references>
      </pivotArea>
    </format>
    <format dxfId="3081">
      <pivotArea field="5" type="button" dataOnly="0" labelOnly="1" outline="0" axis="axisPage" fieldPosition="4"/>
    </format>
    <format dxfId="3080">
      <pivotArea dataOnly="0" labelOnly="1" outline="0" fieldPosition="0">
        <references count="1">
          <reference field="5" count="0"/>
        </references>
      </pivotArea>
    </format>
    <format dxfId="3079">
      <pivotArea field="2" type="button" dataOnly="0" labelOnly="1" outline="0" axis="axisPage" fieldPosition="1"/>
    </format>
    <format dxfId="3078">
      <pivotArea field="3" type="button" dataOnly="0" labelOnly="1" outline="0" axis="axisPage" fieldPosition="2"/>
    </format>
    <format dxfId="3077">
      <pivotArea dataOnly="0" labelOnly="1" outline="0" fieldPosition="0">
        <references count="1">
          <reference field="3" count="0"/>
        </references>
      </pivotArea>
    </format>
    <format dxfId="3076">
      <pivotArea field="4" type="button" dataOnly="0" labelOnly="1" outline="0" axis="axisPage" fieldPosition="3"/>
    </format>
    <format dxfId="3075">
      <pivotArea dataOnly="0" labelOnly="1" outline="0" fieldPosition="0">
        <references count="1">
          <reference field="4" count="0"/>
        </references>
      </pivotArea>
    </format>
    <format dxfId="3074">
      <pivotArea field="5" type="button" dataOnly="0" labelOnly="1" outline="0" axis="axisPage" fieldPosition="4"/>
    </format>
    <format dxfId="3073">
      <pivotArea dataOnly="0" labelOnly="1" outline="0" fieldPosition="0">
        <references count="1">
          <reference field="5" count="0"/>
        </references>
      </pivotArea>
    </format>
    <format dxfId="3072">
      <pivotArea type="all" dataOnly="0" outline="0" fieldPosition="0"/>
    </format>
    <format dxfId="3071">
      <pivotArea field="7" type="button" dataOnly="0" labelOnly="1" outline="0"/>
    </format>
    <format dxfId="3070">
      <pivotArea field="7" type="button" dataOnly="0" labelOnly="1" outline="0"/>
    </format>
    <format dxfId="3069">
      <pivotArea grandRow="1" outline="0" collapsedLevelsAreSubtotals="1" fieldPosition="0"/>
    </format>
    <format dxfId="3068">
      <pivotArea dataOnly="0" labelOnly="1" grandRow="1" outline="0" fieldPosition="0"/>
    </format>
    <format dxfId="3067">
      <pivotArea grandRow="1" outline="0" collapsedLevelsAreSubtotals="1" fieldPosition="0"/>
    </format>
    <format dxfId="3066">
      <pivotArea dataOnly="0" labelOnly="1" grandRow="1" outline="0" fieldPosition="0"/>
    </format>
    <format dxfId="3065">
      <pivotArea outline="0" fieldPosition="0">
        <references count="1">
          <reference field="4294967294" count="1">
            <x v="1"/>
          </reference>
        </references>
      </pivotArea>
    </format>
    <format dxfId="3064">
      <pivotArea field="8" type="button" dataOnly="0" labelOnly="1" outline="0" axis="axisRow" fieldPosition="0"/>
    </format>
    <format dxfId="306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062">
      <pivotArea field="8" type="button" dataOnly="0" labelOnly="1" outline="0" axis="axisRow" fieldPosition="0"/>
    </format>
    <format dxfId="306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060">
      <pivotArea type="all" dataOnly="0" outline="0" fieldPosition="0"/>
    </format>
    <format dxfId="3059">
      <pivotArea type="all" dataOnly="0" outline="0" fieldPosition="0"/>
    </format>
    <format dxfId="3058">
      <pivotArea field="2" type="button" dataOnly="0" labelOnly="1" outline="0" axis="axisPage" fieldPosition="1"/>
    </format>
    <format dxfId="3057">
      <pivotArea field="3" type="button" dataOnly="0" labelOnly="1" outline="0" axis="axisPage" fieldPosition="2"/>
    </format>
    <format dxfId="3056">
      <pivotArea dataOnly="0" labelOnly="1" outline="0" fieldPosition="0">
        <references count="1">
          <reference field="3" count="0"/>
        </references>
      </pivotArea>
    </format>
    <format dxfId="3055">
      <pivotArea field="4" type="button" dataOnly="0" labelOnly="1" outline="0" axis="axisPage" fieldPosition="3"/>
    </format>
    <format dxfId="3054">
      <pivotArea dataOnly="0" labelOnly="1" outline="0" fieldPosition="0">
        <references count="1">
          <reference field="4" count="0"/>
        </references>
      </pivotArea>
    </format>
    <format dxfId="3053">
      <pivotArea field="5" type="button" dataOnly="0" labelOnly="1" outline="0" axis="axisPage" fieldPosition="4"/>
    </format>
    <format dxfId="3052">
      <pivotArea dataOnly="0" labelOnly="1" outline="0" fieldPosition="0">
        <references count="1">
          <reference field="5" count="0"/>
        </references>
      </pivotArea>
    </format>
    <format dxfId="3051">
      <pivotArea field="8" type="button" dataOnly="0" labelOnly="1" outline="0" axis="axisRow" fieldPosition="0"/>
    </format>
    <format dxfId="305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049">
      <pivotArea grandRow="1" outline="0" collapsedLevelsAreSubtotals="1" fieldPosition="0"/>
    </format>
    <format dxfId="3048">
      <pivotArea dataOnly="0" labelOnly="1" grandRow="1" outline="0" fieldPosition="0"/>
    </format>
    <format dxfId="3047">
      <pivotArea dataOnly="0" labelOnly="1" outline="0" fieldPosition="0">
        <references count="1">
          <reference field="2" count="0"/>
        </references>
      </pivotArea>
    </format>
    <format dxfId="3046">
      <pivotArea dataOnly="0" labelOnly="1" outline="0" fieldPosition="0">
        <references count="1">
          <reference field="2" count="0"/>
        </references>
      </pivotArea>
    </format>
    <format dxfId="3045">
      <pivotArea field="8" type="button" dataOnly="0" labelOnly="1" outline="0" axis="axisRow" fieldPosition="0"/>
    </format>
    <format dxfId="30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8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8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8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8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8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8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4000000}" name="PivotTable15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58:C6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axis="axisRow" dataField="1" showAll="0">
      <items count="12">
        <item x="0"/>
        <item x="1"/>
        <item x="2"/>
        <item x="3"/>
        <item m="1" x="6"/>
        <item m="1" x="8"/>
        <item m="1" x="4"/>
        <item m="1" x="10"/>
        <item m="1" x="7"/>
        <item m="1" x="9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2c" fld="15" subtotal="count" baseField="16" baseItem="0"/>
    <dataField name="Percentage of Question 2c" fld="15" subtotal="count" showDataAs="percentOfTotal" baseField="16" baseItem="0" numFmtId="10"/>
  </dataFields>
  <formats count="64">
    <format dxfId="2459">
      <pivotArea field="2" type="button" dataOnly="0" labelOnly="1" outline="0" axis="axisPage" fieldPosition="1"/>
    </format>
    <format dxfId="2458">
      <pivotArea field="3" type="button" dataOnly="0" labelOnly="1" outline="0" axis="axisPage" fieldPosition="2"/>
    </format>
    <format dxfId="2457">
      <pivotArea dataOnly="0" labelOnly="1" outline="0" fieldPosition="0">
        <references count="1">
          <reference field="3" count="0"/>
        </references>
      </pivotArea>
    </format>
    <format dxfId="2456">
      <pivotArea field="4" type="button" dataOnly="0" labelOnly="1" outline="0" axis="axisPage" fieldPosition="3"/>
    </format>
    <format dxfId="2455">
      <pivotArea dataOnly="0" labelOnly="1" outline="0" fieldPosition="0">
        <references count="1">
          <reference field="4" count="0"/>
        </references>
      </pivotArea>
    </format>
    <format dxfId="2454">
      <pivotArea field="5" type="button" dataOnly="0" labelOnly="1" outline="0" axis="axisPage" fieldPosition="4"/>
    </format>
    <format dxfId="2453">
      <pivotArea dataOnly="0" labelOnly="1" outline="0" fieldPosition="0">
        <references count="1">
          <reference field="5" count="0"/>
        </references>
      </pivotArea>
    </format>
    <format dxfId="2452">
      <pivotArea field="2" type="button" dataOnly="0" labelOnly="1" outline="0" axis="axisPage" fieldPosition="1"/>
    </format>
    <format dxfId="2451">
      <pivotArea field="3" type="button" dataOnly="0" labelOnly="1" outline="0" axis="axisPage" fieldPosition="2"/>
    </format>
    <format dxfId="2450">
      <pivotArea dataOnly="0" labelOnly="1" outline="0" fieldPosition="0">
        <references count="1">
          <reference field="3" count="0"/>
        </references>
      </pivotArea>
    </format>
    <format dxfId="2449">
      <pivotArea field="4" type="button" dataOnly="0" labelOnly="1" outline="0" axis="axisPage" fieldPosition="3"/>
    </format>
    <format dxfId="2448">
      <pivotArea dataOnly="0" labelOnly="1" outline="0" fieldPosition="0">
        <references count="1">
          <reference field="4" count="0"/>
        </references>
      </pivotArea>
    </format>
    <format dxfId="2447">
      <pivotArea field="5" type="button" dataOnly="0" labelOnly="1" outline="0" axis="axisPage" fieldPosition="4"/>
    </format>
    <format dxfId="2446">
      <pivotArea dataOnly="0" labelOnly="1" outline="0" fieldPosition="0">
        <references count="1">
          <reference field="5" count="0"/>
        </references>
      </pivotArea>
    </format>
    <format dxfId="2445">
      <pivotArea field="2" type="button" dataOnly="0" labelOnly="1" outline="0" axis="axisPage" fieldPosition="1"/>
    </format>
    <format dxfId="2444">
      <pivotArea field="3" type="button" dataOnly="0" labelOnly="1" outline="0" axis="axisPage" fieldPosition="2"/>
    </format>
    <format dxfId="2443">
      <pivotArea dataOnly="0" labelOnly="1" outline="0" fieldPosition="0">
        <references count="1">
          <reference field="3" count="0"/>
        </references>
      </pivotArea>
    </format>
    <format dxfId="2442">
      <pivotArea field="4" type="button" dataOnly="0" labelOnly="1" outline="0" axis="axisPage" fieldPosition="3"/>
    </format>
    <format dxfId="2441">
      <pivotArea dataOnly="0" labelOnly="1" outline="0" fieldPosition="0">
        <references count="1">
          <reference field="4" count="0"/>
        </references>
      </pivotArea>
    </format>
    <format dxfId="2440">
      <pivotArea field="5" type="button" dataOnly="0" labelOnly="1" outline="0" axis="axisPage" fieldPosition="4"/>
    </format>
    <format dxfId="2439">
      <pivotArea dataOnly="0" labelOnly="1" outline="0" fieldPosition="0">
        <references count="1">
          <reference field="5" count="0"/>
        </references>
      </pivotArea>
    </format>
    <format dxfId="2438">
      <pivotArea type="all" dataOnly="0" outline="0" fieldPosition="0"/>
    </format>
    <format dxfId="2437">
      <pivotArea field="7" type="button" dataOnly="0" labelOnly="1" outline="0"/>
    </format>
    <format dxfId="2436">
      <pivotArea field="7" type="button" dataOnly="0" labelOnly="1" outline="0"/>
    </format>
    <format dxfId="2435">
      <pivotArea grandRow="1" outline="0" collapsedLevelsAreSubtotals="1" fieldPosition="0"/>
    </format>
    <format dxfId="2434">
      <pivotArea dataOnly="0" labelOnly="1" grandRow="1" outline="0" fieldPosition="0"/>
    </format>
    <format dxfId="2433">
      <pivotArea grandRow="1" outline="0" collapsedLevelsAreSubtotals="1" fieldPosition="0"/>
    </format>
    <format dxfId="2432">
      <pivotArea dataOnly="0" labelOnly="1" grandRow="1" outline="0" fieldPosition="0"/>
    </format>
    <format dxfId="2431">
      <pivotArea field="8" type="button" dataOnly="0" labelOnly="1" outline="0"/>
    </format>
    <format dxfId="2430">
      <pivotArea field="8" type="button" dataOnly="0" labelOnly="1" outline="0"/>
    </format>
    <format dxfId="2429">
      <pivotArea type="all" dataOnly="0" outline="0" fieldPosition="0"/>
    </format>
    <format dxfId="2428">
      <pivotArea type="all" dataOnly="0" outline="0" fieldPosition="0"/>
    </format>
    <format dxfId="2427">
      <pivotArea field="9" type="button" dataOnly="0" labelOnly="1" outline="0"/>
    </format>
    <format dxfId="2426">
      <pivotArea field="9" type="button" dataOnly="0" labelOnly="1" outline="0"/>
    </format>
    <format dxfId="2425">
      <pivotArea field="10" type="button" dataOnly="0" labelOnly="1" outline="0"/>
    </format>
    <format dxfId="2424">
      <pivotArea field="10" type="button" dataOnly="0" labelOnly="1" outline="0"/>
    </format>
    <format dxfId="2423">
      <pivotArea field="11" type="button" dataOnly="0" labelOnly="1" outline="0"/>
    </format>
    <format dxfId="2422">
      <pivotArea field="11" type="button" dataOnly="0" labelOnly="1" outline="0"/>
    </format>
    <format dxfId="2421">
      <pivotArea type="all" dataOnly="0" outline="0" fieldPosition="0"/>
    </format>
    <format dxfId="2420">
      <pivotArea type="all" dataOnly="0" outline="0" fieldPosition="0"/>
    </format>
    <format dxfId="2419">
      <pivotArea field="12" type="button" dataOnly="0" labelOnly="1" outline="0"/>
    </format>
    <format dxfId="2418">
      <pivotArea field="12" type="button" dataOnly="0" labelOnly="1" outline="0"/>
    </format>
    <format dxfId="2417">
      <pivotArea field="13" type="button" dataOnly="0" labelOnly="1" outline="0"/>
    </format>
    <format dxfId="2416">
      <pivotArea field="13" type="button" dataOnly="0" labelOnly="1" outline="0"/>
    </format>
    <format dxfId="2415">
      <pivotArea outline="0" fieldPosition="0">
        <references count="1">
          <reference field="4294967294" count="1">
            <x v="1"/>
          </reference>
        </references>
      </pivotArea>
    </format>
    <format dxfId="2414">
      <pivotArea field="15" type="button" dataOnly="0" labelOnly="1" outline="0" axis="axisRow" fieldPosition="0"/>
    </format>
    <format dxfId="241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12">
      <pivotArea field="15" type="button" dataOnly="0" labelOnly="1" outline="0" axis="axisRow" fieldPosition="0"/>
    </format>
    <format dxfId="24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10">
      <pivotArea field="2" type="button" dataOnly="0" labelOnly="1" outline="0" axis="axisPage" fieldPosition="1"/>
    </format>
    <format dxfId="2409">
      <pivotArea field="3" type="button" dataOnly="0" labelOnly="1" outline="0" axis="axisPage" fieldPosition="2"/>
    </format>
    <format dxfId="2408">
      <pivotArea dataOnly="0" labelOnly="1" outline="0" fieldPosition="0">
        <references count="1">
          <reference field="3" count="0"/>
        </references>
      </pivotArea>
    </format>
    <format dxfId="2407">
      <pivotArea field="4" type="button" dataOnly="0" labelOnly="1" outline="0" axis="axisPage" fieldPosition="3"/>
    </format>
    <format dxfId="2406">
      <pivotArea dataOnly="0" labelOnly="1" outline="0" fieldPosition="0">
        <references count="1">
          <reference field="4" count="0"/>
        </references>
      </pivotArea>
    </format>
    <format dxfId="2405">
      <pivotArea field="5" type="button" dataOnly="0" labelOnly="1" outline="0" axis="axisPage" fieldPosition="4"/>
    </format>
    <format dxfId="2404">
      <pivotArea dataOnly="0" labelOnly="1" outline="0" fieldPosition="0">
        <references count="1">
          <reference field="5" count="0"/>
        </references>
      </pivotArea>
    </format>
    <format dxfId="2403">
      <pivotArea field="15" type="button" dataOnly="0" labelOnly="1" outline="0" axis="axisRow" fieldPosition="0"/>
    </format>
    <format dxfId="240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01">
      <pivotArea grandRow="1" outline="0" collapsedLevelsAreSubtotals="1" fieldPosition="0"/>
    </format>
    <format dxfId="2400">
      <pivotArea dataOnly="0" labelOnly="1" grandRow="1" outline="0" fieldPosition="0"/>
    </format>
    <format dxfId="2399">
      <pivotArea dataOnly="0" labelOnly="1" outline="0" fieldPosition="0">
        <references count="1">
          <reference field="2" count="0"/>
        </references>
      </pivotArea>
    </format>
    <format dxfId="2398">
      <pivotArea dataOnly="0" labelOnly="1" outline="0" fieldPosition="0">
        <references count="1">
          <reference field="2" count="0"/>
        </references>
      </pivotArea>
    </format>
    <format dxfId="2397">
      <pivotArea field="15" type="button" dataOnly="0" labelOnly="1" outline="0" axis="axisRow" fieldPosition="0"/>
    </format>
    <format dxfId="23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3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15" count="1" selected="0">
            <x v="8"/>
          </reference>
        </references>
      </pivotArea>
    </chartFormat>
    <chartFormat chart="1" format="14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4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15" count="1" selected="0">
            <x v="8"/>
          </reference>
        </references>
      </pivotArea>
    </chartFormat>
    <chartFormat chart="2" format="14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1"/>
          </reference>
          <reference field="15" count="1" selected="0">
            <x v="0"/>
          </reference>
        </references>
      </pivotArea>
    </chartFormat>
    <chartFormat chart="2" format="151">
      <pivotArea type="data" outline="0" fieldPosition="0">
        <references count="2">
          <reference field="4294967294" count="1" selected="0">
            <x v="1"/>
          </reference>
          <reference field="15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15" count="1" selected="0">
            <x v="2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15" count="1" selected="0">
            <x v="3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15" count="1" selected="0">
            <x v="8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0"/>
          </reference>
          <reference field="15" count="1" selected="0">
            <x v="4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15" count="1" selected="0">
            <x v="4"/>
          </reference>
        </references>
      </pivotArea>
    </chartFormat>
    <chartFormat chart="2" format="157">
      <pivotArea type="data" outline="0" fieldPosition="0">
        <references count="2">
          <reference field="4294967294" count="1" selected="0">
            <x v="0"/>
          </reference>
          <reference field="15" count="1" selected="0">
            <x v="10"/>
          </reference>
        </references>
      </pivotArea>
    </chartFormat>
    <chartFormat chart="2" format="158">
      <pivotArea type="data" outline="0" fieldPosition="0">
        <references count="2">
          <reference field="4294967294" count="1" selected="0">
            <x v="0"/>
          </reference>
          <reference field="15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PivotTable1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6" rowHeaderCaption="Answer Options">
  <location ref="A40:C4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axis="axisRow" dataField="1" showAll="0" defaultSubtotal="0">
      <items count="7">
        <item x="3"/>
        <item x="1"/>
        <item x="0"/>
        <item x="2"/>
        <item m="1" x="5"/>
        <item m="1" x="6"/>
        <item m="1" x="4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2b" fld="14" subtotal="count" baseField="15" baseItem="0"/>
    <dataField name="Percentage of Question 2b" fld="14" subtotal="count" showDataAs="percentOfTotal" baseField="0" baseItem="64" numFmtId="10"/>
  </dataFields>
  <formats count="64">
    <format dxfId="2523">
      <pivotArea field="2" type="button" dataOnly="0" labelOnly="1" outline="0" axis="axisPage" fieldPosition="1"/>
    </format>
    <format dxfId="2522">
      <pivotArea field="3" type="button" dataOnly="0" labelOnly="1" outline="0" axis="axisPage" fieldPosition="2"/>
    </format>
    <format dxfId="2521">
      <pivotArea dataOnly="0" labelOnly="1" outline="0" fieldPosition="0">
        <references count="1">
          <reference field="3" count="0"/>
        </references>
      </pivotArea>
    </format>
    <format dxfId="2520">
      <pivotArea field="4" type="button" dataOnly="0" labelOnly="1" outline="0" axis="axisPage" fieldPosition="3"/>
    </format>
    <format dxfId="2519">
      <pivotArea dataOnly="0" labelOnly="1" outline="0" fieldPosition="0">
        <references count="1">
          <reference field="4" count="0"/>
        </references>
      </pivotArea>
    </format>
    <format dxfId="2518">
      <pivotArea field="5" type="button" dataOnly="0" labelOnly="1" outline="0" axis="axisPage" fieldPosition="4"/>
    </format>
    <format dxfId="2517">
      <pivotArea dataOnly="0" labelOnly="1" outline="0" fieldPosition="0">
        <references count="1">
          <reference field="5" count="0"/>
        </references>
      </pivotArea>
    </format>
    <format dxfId="2516">
      <pivotArea field="2" type="button" dataOnly="0" labelOnly="1" outline="0" axis="axisPage" fieldPosition="1"/>
    </format>
    <format dxfId="2515">
      <pivotArea field="3" type="button" dataOnly="0" labelOnly="1" outline="0" axis="axisPage" fieldPosition="2"/>
    </format>
    <format dxfId="2514">
      <pivotArea dataOnly="0" labelOnly="1" outline="0" fieldPosition="0">
        <references count="1">
          <reference field="3" count="0"/>
        </references>
      </pivotArea>
    </format>
    <format dxfId="2513">
      <pivotArea field="4" type="button" dataOnly="0" labelOnly="1" outline="0" axis="axisPage" fieldPosition="3"/>
    </format>
    <format dxfId="2512">
      <pivotArea dataOnly="0" labelOnly="1" outline="0" fieldPosition="0">
        <references count="1">
          <reference field="4" count="0"/>
        </references>
      </pivotArea>
    </format>
    <format dxfId="2511">
      <pivotArea field="5" type="button" dataOnly="0" labelOnly="1" outline="0" axis="axisPage" fieldPosition="4"/>
    </format>
    <format dxfId="2510">
      <pivotArea dataOnly="0" labelOnly="1" outline="0" fieldPosition="0">
        <references count="1">
          <reference field="5" count="0"/>
        </references>
      </pivotArea>
    </format>
    <format dxfId="2509">
      <pivotArea field="2" type="button" dataOnly="0" labelOnly="1" outline="0" axis="axisPage" fieldPosition="1"/>
    </format>
    <format dxfId="2508">
      <pivotArea field="3" type="button" dataOnly="0" labelOnly="1" outline="0" axis="axisPage" fieldPosition="2"/>
    </format>
    <format dxfId="2507">
      <pivotArea dataOnly="0" labelOnly="1" outline="0" fieldPosition="0">
        <references count="1">
          <reference field="3" count="0"/>
        </references>
      </pivotArea>
    </format>
    <format dxfId="2506">
      <pivotArea field="4" type="button" dataOnly="0" labelOnly="1" outline="0" axis="axisPage" fieldPosition="3"/>
    </format>
    <format dxfId="2505">
      <pivotArea dataOnly="0" labelOnly="1" outline="0" fieldPosition="0">
        <references count="1">
          <reference field="4" count="0"/>
        </references>
      </pivotArea>
    </format>
    <format dxfId="2504">
      <pivotArea field="5" type="button" dataOnly="0" labelOnly="1" outline="0" axis="axisPage" fieldPosition="4"/>
    </format>
    <format dxfId="2503">
      <pivotArea dataOnly="0" labelOnly="1" outline="0" fieldPosition="0">
        <references count="1">
          <reference field="5" count="0"/>
        </references>
      </pivotArea>
    </format>
    <format dxfId="2502">
      <pivotArea type="all" dataOnly="0" outline="0" fieldPosition="0"/>
    </format>
    <format dxfId="2501">
      <pivotArea field="7" type="button" dataOnly="0" labelOnly="1" outline="0"/>
    </format>
    <format dxfId="2500">
      <pivotArea field="7" type="button" dataOnly="0" labelOnly="1" outline="0"/>
    </format>
    <format dxfId="2499">
      <pivotArea grandRow="1" outline="0" collapsedLevelsAreSubtotals="1" fieldPosition="0"/>
    </format>
    <format dxfId="2498">
      <pivotArea dataOnly="0" labelOnly="1" grandRow="1" outline="0" fieldPosition="0"/>
    </format>
    <format dxfId="2497">
      <pivotArea grandRow="1" outline="0" collapsedLevelsAreSubtotals="1" fieldPosition="0"/>
    </format>
    <format dxfId="2496">
      <pivotArea dataOnly="0" labelOnly="1" grandRow="1" outline="0" fieldPosition="0"/>
    </format>
    <format dxfId="2495">
      <pivotArea field="8" type="button" dataOnly="0" labelOnly="1" outline="0"/>
    </format>
    <format dxfId="2494">
      <pivotArea field="8" type="button" dataOnly="0" labelOnly="1" outline="0"/>
    </format>
    <format dxfId="2493">
      <pivotArea type="all" dataOnly="0" outline="0" fieldPosition="0"/>
    </format>
    <format dxfId="2492">
      <pivotArea type="all" dataOnly="0" outline="0" fieldPosition="0"/>
    </format>
    <format dxfId="2491">
      <pivotArea field="9" type="button" dataOnly="0" labelOnly="1" outline="0"/>
    </format>
    <format dxfId="2490">
      <pivotArea field="9" type="button" dataOnly="0" labelOnly="1" outline="0"/>
    </format>
    <format dxfId="2489">
      <pivotArea field="10" type="button" dataOnly="0" labelOnly="1" outline="0"/>
    </format>
    <format dxfId="2488">
      <pivotArea field="10" type="button" dataOnly="0" labelOnly="1" outline="0"/>
    </format>
    <format dxfId="2487">
      <pivotArea field="11" type="button" dataOnly="0" labelOnly="1" outline="0"/>
    </format>
    <format dxfId="2486">
      <pivotArea field="11" type="button" dataOnly="0" labelOnly="1" outline="0"/>
    </format>
    <format dxfId="2485">
      <pivotArea type="all" dataOnly="0" outline="0" fieldPosition="0"/>
    </format>
    <format dxfId="2484">
      <pivotArea type="all" dataOnly="0" outline="0" fieldPosition="0"/>
    </format>
    <format dxfId="2483">
      <pivotArea field="12" type="button" dataOnly="0" labelOnly="1" outline="0"/>
    </format>
    <format dxfId="2482">
      <pivotArea field="12" type="button" dataOnly="0" labelOnly="1" outline="0"/>
    </format>
    <format dxfId="2481">
      <pivotArea field="13" type="button" dataOnly="0" labelOnly="1" outline="0"/>
    </format>
    <format dxfId="2480">
      <pivotArea field="13" type="button" dataOnly="0" labelOnly="1" outline="0"/>
    </format>
    <format dxfId="2479">
      <pivotArea field="14" type="button" dataOnly="0" labelOnly="1" outline="0" axis="axisRow" fieldPosition="0"/>
    </format>
    <format dxfId="247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77">
      <pivotArea field="14" type="button" dataOnly="0" labelOnly="1" outline="0" axis="axisRow" fieldPosition="0"/>
    </format>
    <format dxfId="247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75">
      <pivotArea field="2" type="button" dataOnly="0" labelOnly="1" outline="0" axis="axisPage" fieldPosition="1"/>
    </format>
    <format dxfId="2474">
      <pivotArea field="3" type="button" dataOnly="0" labelOnly="1" outline="0" axis="axisPage" fieldPosition="2"/>
    </format>
    <format dxfId="2473">
      <pivotArea dataOnly="0" labelOnly="1" outline="0" fieldPosition="0">
        <references count="1">
          <reference field="3" count="0"/>
        </references>
      </pivotArea>
    </format>
    <format dxfId="2472">
      <pivotArea field="4" type="button" dataOnly="0" labelOnly="1" outline="0" axis="axisPage" fieldPosition="3"/>
    </format>
    <format dxfId="2471">
      <pivotArea dataOnly="0" labelOnly="1" outline="0" fieldPosition="0">
        <references count="1">
          <reference field="4" count="0"/>
        </references>
      </pivotArea>
    </format>
    <format dxfId="2470">
      <pivotArea field="5" type="button" dataOnly="0" labelOnly="1" outline="0" axis="axisPage" fieldPosition="4"/>
    </format>
    <format dxfId="2469">
      <pivotArea dataOnly="0" labelOnly="1" outline="0" fieldPosition="0">
        <references count="1">
          <reference field="5" count="0"/>
        </references>
      </pivotArea>
    </format>
    <format dxfId="2468">
      <pivotArea field="14" type="button" dataOnly="0" labelOnly="1" outline="0" axis="axisRow" fieldPosition="0"/>
    </format>
    <format dxfId="246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66">
      <pivotArea grandRow="1" outline="0" collapsedLevelsAreSubtotals="1" fieldPosition="0"/>
    </format>
    <format dxfId="2465">
      <pivotArea dataOnly="0" labelOnly="1" grandRow="1" outline="0" fieldPosition="0"/>
    </format>
    <format dxfId="2464">
      <pivotArea outline="0" fieldPosition="0">
        <references count="1">
          <reference field="4294967294" count="1">
            <x v="1"/>
          </reference>
        </references>
      </pivotArea>
    </format>
    <format dxfId="2463">
      <pivotArea dataOnly="0" labelOnly="1" outline="0" fieldPosition="0">
        <references count="1">
          <reference field="2" count="0"/>
        </references>
      </pivotArea>
    </format>
    <format dxfId="2462">
      <pivotArea dataOnly="0" labelOnly="1" outline="0" fieldPosition="0">
        <references count="1">
          <reference field="2" count="0"/>
        </references>
      </pivotArea>
    </format>
    <format dxfId="2461">
      <pivotArea field="14" type="button" dataOnly="0" labelOnly="1" outline="0" axis="axisRow" fieldPosition="0"/>
    </format>
    <format dxfId="246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2" format="7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77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2" format="78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2" format="79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2" format="80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2" format="81">
      <pivotArea type="data" outline="0" fieldPosition="0">
        <references count="2">
          <reference field="4294967294" count="1" selected="0">
            <x v="0"/>
          </reference>
          <reference field="14" count="1" selected="0">
            <x v="4"/>
          </reference>
        </references>
      </pivotArea>
    </chartFormat>
    <chartFormat chart="2" format="8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8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84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3" format="85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3" format="86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3" format="87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3" format="88">
      <pivotArea type="data" outline="0" fieldPosition="0">
        <references count="2">
          <reference field="4294967294" count="1" selected="0">
            <x v="0"/>
          </reference>
          <reference field="14" count="1" selected="0">
            <x v="4"/>
          </reference>
        </references>
      </pivotArea>
    </chartFormat>
    <chartFormat chart="3" format="8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90">
      <pivotArea type="data" outline="0" fieldPosition="0">
        <references count="2">
          <reference field="4294967294" count="1" selected="0">
            <x v="1"/>
          </reference>
          <reference field="14" count="1" selected="0">
            <x v="0"/>
          </reference>
        </references>
      </pivotArea>
    </chartFormat>
    <chartFormat chart="3" format="91">
      <pivotArea type="data" outline="0" fieldPosition="0">
        <references count="2">
          <reference field="4294967294" count="1" selected="0">
            <x v="1"/>
          </reference>
          <reference field="14" count="1" selected="0">
            <x v="1"/>
          </reference>
        </references>
      </pivotArea>
    </chartFormat>
    <chartFormat chart="3" format="92">
      <pivotArea type="data" outline="0" fieldPosition="0">
        <references count="2">
          <reference field="4294967294" count="1" selected="0">
            <x v="1"/>
          </reference>
          <reference field="14" count="1" selected="0">
            <x v="2"/>
          </reference>
        </references>
      </pivotArea>
    </chartFormat>
    <chartFormat chart="3" format="93">
      <pivotArea type="data" outline="0" fieldPosition="0">
        <references count="2">
          <reference field="4294967294" count="1" selected="0">
            <x v="1"/>
          </reference>
          <reference field="14" count="1" selected="0">
            <x v="3"/>
          </reference>
        </references>
      </pivotArea>
    </chartFormat>
    <chartFormat chart="3" format="94">
      <pivotArea type="data" outline="0" fieldPosition="0">
        <references count="2">
          <reference field="4294967294" count="1" selected="0">
            <x v="1"/>
          </reference>
          <reference field="14" count="1" selected="0">
            <x v="4"/>
          </reference>
        </references>
      </pivotArea>
    </chartFormat>
    <chartFormat chart="1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1000000}" name="PivotTable1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22:C27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axis="axisRow" dataField="1" showAll="0">
      <items count="8">
        <item x="2"/>
        <item x="1"/>
        <item x="0"/>
        <item x="3"/>
        <item m="1" x="5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2a" fld="13" subtotal="count" baseField="14" baseItem="0"/>
    <dataField name="Percentage of Question 2a" fld="13" subtotal="count" showDataAs="percentOfTotal" baseField="14" baseItem="0" numFmtId="10"/>
  </dataFields>
  <formats count="62">
    <format dxfId="2585">
      <pivotArea field="2" type="button" dataOnly="0" labelOnly="1" outline="0" axis="axisPage" fieldPosition="1"/>
    </format>
    <format dxfId="2584">
      <pivotArea field="3" type="button" dataOnly="0" labelOnly="1" outline="0" axis="axisPage" fieldPosition="2"/>
    </format>
    <format dxfId="2583">
      <pivotArea dataOnly="0" labelOnly="1" outline="0" fieldPosition="0">
        <references count="1">
          <reference field="3" count="0"/>
        </references>
      </pivotArea>
    </format>
    <format dxfId="2582">
      <pivotArea field="4" type="button" dataOnly="0" labelOnly="1" outline="0" axis="axisPage" fieldPosition="3"/>
    </format>
    <format dxfId="2581">
      <pivotArea dataOnly="0" labelOnly="1" outline="0" fieldPosition="0">
        <references count="1">
          <reference field="4" count="0"/>
        </references>
      </pivotArea>
    </format>
    <format dxfId="2580">
      <pivotArea field="5" type="button" dataOnly="0" labelOnly="1" outline="0" axis="axisPage" fieldPosition="4"/>
    </format>
    <format dxfId="2579">
      <pivotArea dataOnly="0" labelOnly="1" outline="0" fieldPosition="0">
        <references count="1">
          <reference field="5" count="0"/>
        </references>
      </pivotArea>
    </format>
    <format dxfId="2578">
      <pivotArea field="2" type="button" dataOnly="0" labelOnly="1" outline="0" axis="axisPage" fieldPosition="1"/>
    </format>
    <format dxfId="2577">
      <pivotArea field="3" type="button" dataOnly="0" labelOnly="1" outline="0" axis="axisPage" fieldPosition="2"/>
    </format>
    <format dxfId="2576">
      <pivotArea dataOnly="0" labelOnly="1" outline="0" fieldPosition="0">
        <references count="1">
          <reference field="3" count="0"/>
        </references>
      </pivotArea>
    </format>
    <format dxfId="2575">
      <pivotArea field="4" type="button" dataOnly="0" labelOnly="1" outline="0" axis="axisPage" fieldPosition="3"/>
    </format>
    <format dxfId="2574">
      <pivotArea dataOnly="0" labelOnly="1" outline="0" fieldPosition="0">
        <references count="1">
          <reference field="4" count="0"/>
        </references>
      </pivotArea>
    </format>
    <format dxfId="2573">
      <pivotArea field="5" type="button" dataOnly="0" labelOnly="1" outline="0" axis="axisPage" fieldPosition="4"/>
    </format>
    <format dxfId="2572">
      <pivotArea dataOnly="0" labelOnly="1" outline="0" fieldPosition="0">
        <references count="1">
          <reference field="5" count="0"/>
        </references>
      </pivotArea>
    </format>
    <format dxfId="2571">
      <pivotArea field="2" type="button" dataOnly="0" labelOnly="1" outline="0" axis="axisPage" fieldPosition="1"/>
    </format>
    <format dxfId="2570">
      <pivotArea field="3" type="button" dataOnly="0" labelOnly="1" outline="0" axis="axisPage" fieldPosition="2"/>
    </format>
    <format dxfId="2569">
      <pivotArea dataOnly="0" labelOnly="1" outline="0" fieldPosition="0">
        <references count="1">
          <reference field="3" count="0"/>
        </references>
      </pivotArea>
    </format>
    <format dxfId="2568">
      <pivotArea field="4" type="button" dataOnly="0" labelOnly="1" outline="0" axis="axisPage" fieldPosition="3"/>
    </format>
    <format dxfId="2567">
      <pivotArea dataOnly="0" labelOnly="1" outline="0" fieldPosition="0">
        <references count="1">
          <reference field="4" count="0"/>
        </references>
      </pivotArea>
    </format>
    <format dxfId="2566">
      <pivotArea field="5" type="button" dataOnly="0" labelOnly="1" outline="0" axis="axisPage" fieldPosition="4"/>
    </format>
    <format dxfId="2565">
      <pivotArea dataOnly="0" labelOnly="1" outline="0" fieldPosition="0">
        <references count="1">
          <reference field="5" count="0"/>
        </references>
      </pivotArea>
    </format>
    <format dxfId="2564">
      <pivotArea type="all" dataOnly="0" outline="0" fieldPosition="0"/>
    </format>
    <format dxfId="2563">
      <pivotArea field="7" type="button" dataOnly="0" labelOnly="1" outline="0"/>
    </format>
    <format dxfId="2562">
      <pivotArea field="7" type="button" dataOnly="0" labelOnly="1" outline="0"/>
    </format>
    <format dxfId="2561">
      <pivotArea grandRow="1" outline="0" collapsedLevelsAreSubtotals="1" fieldPosition="0"/>
    </format>
    <format dxfId="2560">
      <pivotArea dataOnly="0" labelOnly="1" grandRow="1" outline="0" fieldPosition="0"/>
    </format>
    <format dxfId="2559">
      <pivotArea grandRow="1" outline="0" collapsedLevelsAreSubtotals="1" fieldPosition="0"/>
    </format>
    <format dxfId="2558">
      <pivotArea dataOnly="0" labelOnly="1" grandRow="1" outline="0" fieldPosition="0"/>
    </format>
    <format dxfId="2557">
      <pivotArea field="8" type="button" dataOnly="0" labelOnly="1" outline="0"/>
    </format>
    <format dxfId="2556">
      <pivotArea field="8" type="button" dataOnly="0" labelOnly="1" outline="0"/>
    </format>
    <format dxfId="2555">
      <pivotArea type="all" dataOnly="0" outline="0" fieldPosition="0"/>
    </format>
    <format dxfId="2554">
      <pivotArea type="all" dataOnly="0" outline="0" fieldPosition="0"/>
    </format>
    <format dxfId="2553">
      <pivotArea field="9" type="button" dataOnly="0" labelOnly="1" outline="0"/>
    </format>
    <format dxfId="2552">
      <pivotArea field="9" type="button" dataOnly="0" labelOnly="1" outline="0"/>
    </format>
    <format dxfId="2551">
      <pivotArea field="10" type="button" dataOnly="0" labelOnly="1" outline="0"/>
    </format>
    <format dxfId="2550">
      <pivotArea field="10" type="button" dataOnly="0" labelOnly="1" outline="0"/>
    </format>
    <format dxfId="2549">
      <pivotArea field="11" type="button" dataOnly="0" labelOnly="1" outline="0"/>
    </format>
    <format dxfId="2548">
      <pivotArea field="11" type="button" dataOnly="0" labelOnly="1" outline="0"/>
    </format>
    <format dxfId="2547">
      <pivotArea type="all" dataOnly="0" outline="0" fieldPosition="0"/>
    </format>
    <format dxfId="2546">
      <pivotArea type="all" dataOnly="0" outline="0" fieldPosition="0"/>
    </format>
    <format dxfId="2545">
      <pivotArea field="12" type="button" dataOnly="0" labelOnly="1" outline="0"/>
    </format>
    <format dxfId="2544">
      <pivotArea field="12" type="button" dataOnly="0" labelOnly="1" outline="0"/>
    </format>
    <format dxfId="2543">
      <pivotArea outline="0" fieldPosition="0">
        <references count="1">
          <reference field="4294967294" count="1">
            <x v="1"/>
          </reference>
        </references>
      </pivotArea>
    </format>
    <format dxfId="2542">
      <pivotArea field="13" type="button" dataOnly="0" labelOnly="1" outline="0" axis="axisRow" fieldPosition="0"/>
    </format>
    <format dxfId="254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40">
      <pivotArea field="13" type="button" dataOnly="0" labelOnly="1" outline="0" axis="axisRow" fieldPosition="0"/>
    </format>
    <format dxfId="253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38">
      <pivotArea field="2" type="button" dataOnly="0" labelOnly="1" outline="0" axis="axisPage" fieldPosition="1"/>
    </format>
    <format dxfId="2537">
      <pivotArea field="3" type="button" dataOnly="0" labelOnly="1" outline="0" axis="axisPage" fieldPosition="2"/>
    </format>
    <format dxfId="2536">
      <pivotArea dataOnly="0" labelOnly="1" outline="0" fieldPosition="0">
        <references count="1">
          <reference field="3" count="0"/>
        </references>
      </pivotArea>
    </format>
    <format dxfId="2535">
      <pivotArea field="4" type="button" dataOnly="0" labelOnly="1" outline="0" axis="axisPage" fieldPosition="3"/>
    </format>
    <format dxfId="2534">
      <pivotArea dataOnly="0" labelOnly="1" outline="0" fieldPosition="0">
        <references count="1">
          <reference field="4" count="0"/>
        </references>
      </pivotArea>
    </format>
    <format dxfId="2533">
      <pivotArea field="5" type="button" dataOnly="0" labelOnly="1" outline="0" axis="axisPage" fieldPosition="4"/>
    </format>
    <format dxfId="2532">
      <pivotArea dataOnly="0" labelOnly="1" outline="0" fieldPosition="0">
        <references count="1">
          <reference field="5" count="0"/>
        </references>
      </pivotArea>
    </format>
    <format dxfId="2531">
      <pivotArea field="13" type="button" dataOnly="0" labelOnly="1" outline="0" axis="axisRow" fieldPosition="0"/>
    </format>
    <format dxfId="25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29">
      <pivotArea grandRow="1" outline="0" collapsedLevelsAreSubtotals="1" fieldPosition="0"/>
    </format>
    <format dxfId="2528">
      <pivotArea dataOnly="0" labelOnly="1" grandRow="1" outline="0" fieldPosition="0"/>
    </format>
    <format dxfId="2527">
      <pivotArea dataOnly="0" labelOnly="1" outline="0" fieldPosition="0">
        <references count="1">
          <reference field="2" count="0"/>
        </references>
      </pivotArea>
    </format>
    <format dxfId="2526">
      <pivotArea dataOnly="0" labelOnly="1" outline="0" fieldPosition="0">
        <references count="1">
          <reference field="2" count="0"/>
        </references>
      </pivotArea>
    </format>
    <format dxfId="2525">
      <pivotArea field="13" type="button" dataOnly="0" labelOnly="1" outline="0" axis="axisRow" fieldPosition="0"/>
    </format>
    <format dxfId="25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1" format="7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77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1" format="78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1" format="79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1" format="80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  <chartFormat chart="1" format="81">
      <pivotArea type="data" outline="0" fieldPosition="0">
        <references count="2">
          <reference field="4294967294" count="1" selected="0">
            <x v="0"/>
          </reference>
          <reference field="13" count="1" selected="0">
            <x v="4"/>
          </reference>
        </references>
      </pivotArea>
    </chartFormat>
    <chartFormat chart="1" format="8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8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4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2" format="85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2" format="86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2" format="87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  <chartFormat chart="2" format="88">
      <pivotArea type="data" outline="0" fieldPosition="0">
        <references count="2">
          <reference field="4294967294" count="1" selected="0">
            <x v="0"/>
          </reference>
          <reference field="13" count="1" selected="0">
            <x v="4"/>
          </reference>
        </references>
      </pivotArea>
    </chartFormat>
    <chartFormat chart="2" format="8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90">
      <pivotArea type="data" outline="0" fieldPosition="0">
        <references count="2">
          <reference field="4294967294" count="1" selected="0">
            <x v="1"/>
          </reference>
          <reference field="13" count="1" selected="0">
            <x v="0"/>
          </reference>
        </references>
      </pivotArea>
    </chartFormat>
    <chartFormat chart="2" format="91">
      <pivotArea type="data" outline="0" fieldPosition="0">
        <references count="2">
          <reference field="4294967294" count="1" selected="0">
            <x v="1"/>
          </reference>
          <reference field="13" count="1" selected="0">
            <x v="1"/>
          </reference>
        </references>
      </pivotArea>
    </chartFormat>
    <chartFormat chart="2" format="92">
      <pivotArea type="data" outline="0" fieldPosition="0">
        <references count="2">
          <reference field="4294967294" count="1" selected="0">
            <x v="1"/>
          </reference>
          <reference field="13" count="1" selected="0">
            <x v="2"/>
          </reference>
        </references>
      </pivotArea>
    </chartFormat>
    <chartFormat chart="2" format="93">
      <pivotArea type="data" outline="0" fieldPosition="0">
        <references count="2">
          <reference field="4294967294" count="1" selected="0">
            <x v="1"/>
          </reference>
          <reference field="13" count="1" selected="0">
            <x v="3"/>
          </reference>
        </references>
      </pivotArea>
    </chartFormat>
    <chartFormat chart="2" format="94">
      <pivotArea type="data" outline="0" fieldPosition="0">
        <references count="2">
          <reference field="4294967294" count="1" selected="0">
            <x v="1"/>
          </reference>
          <reference field="13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2000000}" name="PivotTable1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97:C102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>
      <items count="12">
        <item x="3"/>
        <item m="1" x="7"/>
        <item x="0"/>
        <item x="2"/>
        <item x="1"/>
        <item m="1" x="6"/>
        <item m="1" x="8"/>
        <item m="1" x="4"/>
        <item m="1" x="10"/>
        <item m="1" x="9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axis="axisRow" dataField="1" showAll="0">
      <items count="8">
        <item x="2"/>
        <item x="1"/>
        <item x="0"/>
        <item x="3"/>
        <item m="1" x="5"/>
        <item m="1" x="6"/>
        <item m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2e" fld="17" subtotal="count" baseField="18" baseItem="0"/>
    <dataField name="Percentage of Question 2e" fld="17" subtotal="count" showDataAs="percentOfTotal" baseField="18" baseItem="0" numFmtId="10"/>
  </dataFields>
  <formats count="68">
    <format dxfId="2653">
      <pivotArea field="2" type="button" dataOnly="0" labelOnly="1" outline="0" axis="axisPage" fieldPosition="1"/>
    </format>
    <format dxfId="2652">
      <pivotArea field="3" type="button" dataOnly="0" labelOnly="1" outline="0" axis="axisPage" fieldPosition="2"/>
    </format>
    <format dxfId="2651">
      <pivotArea dataOnly="0" labelOnly="1" outline="0" fieldPosition="0">
        <references count="1">
          <reference field="3" count="0"/>
        </references>
      </pivotArea>
    </format>
    <format dxfId="2650">
      <pivotArea field="4" type="button" dataOnly="0" labelOnly="1" outline="0" axis="axisPage" fieldPosition="3"/>
    </format>
    <format dxfId="2649">
      <pivotArea dataOnly="0" labelOnly="1" outline="0" fieldPosition="0">
        <references count="1">
          <reference field="4" count="0"/>
        </references>
      </pivotArea>
    </format>
    <format dxfId="2648">
      <pivotArea field="5" type="button" dataOnly="0" labelOnly="1" outline="0" axis="axisPage" fieldPosition="4"/>
    </format>
    <format dxfId="2647">
      <pivotArea dataOnly="0" labelOnly="1" outline="0" fieldPosition="0">
        <references count="1">
          <reference field="5" count="0"/>
        </references>
      </pivotArea>
    </format>
    <format dxfId="2646">
      <pivotArea field="2" type="button" dataOnly="0" labelOnly="1" outline="0" axis="axisPage" fieldPosition="1"/>
    </format>
    <format dxfId="2645">
      <pivotArea field="3" type="button" dataOnly="0" labelOnly="1" outline="0" axis="axisPage" fieldPosition="2"/>
    </format>
    <format dxfId="2644">
      <pivotArea dataOnly="0" labelOnly="1" outline="0" fieldPosition="0">
        <references count="1">
          <reference field="3" count="0"/>
        </references>
      </pivotArea>
    </format>
    <format dxfId="2643">
      <pivotArea field="4" type="button" dataOnly="0" labelOnly="1" outline="0" axis="axisPage" fieldPosition="3"/>
    </format>
    <format dxfId="2642">
      <pivotArea dataOnly="0" labelOnly="1" outline="0" fieldPosition="0">
        <references count="1">
          <reference field="4" count="0"/>
        </references>
      </pivotArea>
    </format>
    <format dxfId="2641">
      <pivotArea field="5" type="button" dataOnly="0" labelOnly="1" outline="0" axis="axisPage" fieldPosition="4"/>
    </format>
    <format dxfId="2640">
      <pivotArea dataOnly="0" labelOnly="1" outline="0" fieldPosition="0">
        <references count="1">
          <reference field="5" count="0"/>
        </references>
      </pivotArea>
    </format>
    <format dxfId="2639">
      <pivotArea field="2" type="button" dataOnly="0" labelOnly="1" outline="0" axis="axisPage" fieldPosition="1"/>
    </format>
    <format dxfId="2638">
      <pivotArea field="3" type="button" dataOnly="0" labelOnly="1" outline="0" axis="axisPage" fieldPosition="2"/>
    </format>
    <format dxfId="2637">
      <pivotArea dataOnly="0" labelOnly="1" outline="0" fieldPosition="0">
        <references count="1">
          <reference field="3" count="0"/>
        </references>
      </pivotArea>
    </format>
    <format dxfId="2636">
      <pivotArea field="4" type="button" dataOnly="0" labelOnly="1" outline="0" axis="axisPage" fieldPosition="3"/>
    </format>
    <format dxfId="2635">
      <pivotArea dataOnly="0" labelOnly="1" outline="0" fieldPosition="0">
        <references count="1">
          <reference field="4" count="0"/>
        </references>
      </pivotArea>
    </format>
    <format dxfId="2634">
      <pivotArea field="5" type="button" dataOnly="0" labelOnly="1" outline="0" axis="axisPage" fieldPosition="4"/>
    </format>
    <format dxfId="2633">
      <pivotArea dataOnly="0" labelOnly="1" outline="0" fieldPosition="0">
        <references count="1">
          <reference field="5" count="0"/>
        </references>
      </pivotArea>
    </format>
    <format dxfId="2632">
      <pivotArea type="all" dataOnly="0" outline="0" fieldPosition="0"/>
    </format>
    <format dxfId="2631">
      <pivotArea field="7" type="button" dataOnly="0" labelOnly="1" outline="0"/>
    </format>
    <format dxfId="2630">
      <pivotArea field="7" type="button" dataOnly="0" labelOnly="1" outline="0"/>
    </format>
    <format dxfId="2629">
      <pivotArea grandRow="1" outline="0" collapsedLevelsAreSubtotals="1" fieldPosition="0"/>
    </format>
    <format dxfId="2628">
      <pivotArea dataOnly="0" labelOnly="1" grandRow="1" outline="0" fieldPosition="0"/>
    </format>
    <format dxfId="2627">
      <pivotArea grandRow="1" outline="0" collapsedLevelsAreSubtotals="1" fieldPosition="0"/>
    </format>
    <format dxfId="2626">
      <pivotArea dataOnly="0" labelOnly="1" grandRow="1" outline="0" fieldPosition="0"/>
    </format>
    <format dxfId="2625">
      <pivotArea field="8" type="button" dataOnly="0" labelOnly="1" outline="0"/>
    </format>
    <format dxfId="2624">
      <pivotArea field="8" type="button" dataOnly="0" labelOnly="1" outline="0"/>
    </format>
    <format dxfId="2623">
      <pivotArea type="all" dataOnly="0" outline="0" fieldPosition="0"/>
    </format>
    <format dxfId="2622">
      <pivotArea type="all" dataOnly="0" outline="0" fieldPosition="0"/>
    </format>
    <format dxfId="2621">
      <pivotArea field="9" type="button" dataOnly="0" labelOnly="1" outline="0"/>
    </format>
    <format dxfId="2620">
      <pivotArea field="9" type="button" dataOnly="0" labelOnly="1" outline="0"/>
    </format>
    <format dxfId="2619">
      <pivotArea field="10" type="button" dataOnly="0" labelOnly="1" outline="0"/>
    </format>
    <format dxfId="2618">
      <pivotArea field="10" type="button" dataOnly="0" labelOnly="1" outline="0"/>
    </format>
    <format dxfId="2617">
      <pivotArea field="11" type="button" dataOnly="0" labelOnly="1" outline="0"/>
    </format>
    <format dxfId="2616">
      <pivotArea field="11" type="button" dataOnly="0" labelOnly="1" outline="0"/>
    </format>
    <format dxfId="2615">
      <pivotArea type="all" dataOnly="0" outline="0" fieldPosition="0"/>
    </format>
    <format dxfId="2614">
      <pivotArea type="all" dataOnly="0" outline="0" fieldPosition="0"/>
    </format>
    <format dxfId="2613">
      <pivotArea field="12" type="button" dataOnly="0" labelOnly="1" outline="0"/>
    </format>
    <format dxfId="2612">
      <pivotArea field="12" type="button" dataOnly="0" labelOnly="1" outline="0"/>
    </format>
    <format dxfId="2611">
      <pivotArea field="13" type="button" dataOnly="0" labelOnly="1" outline="0"/>
    </format>
    <format dxfId="2610">
      <pivotArea field="13" type="button" dataOnly="0" labelOnly="1" outline="0"/>
    </format>
    <format dxfId="2609">
      <pivotArea field="15" type="button" dataOnly="0" labelOnly="1" outline="0"/>
    </format>
    <format dxfId="2608">
      <pivotArea field="15" type="button" dataOnly="0" labelOnly="1" outline="0"/>
    </format>
    <format dxfId="2607">
      <pivotArea field="16" type="button" dataOnly="0" labelOnly="1" outline="0"/>
    </format>
    <format dxfId="2606">
      <pivotArea field="16" type="button" dataOnly="0" labelOnly="1" outline="0"/>
    </format>
    <format dxfId="2605">
      <pivotArea outline="0" fieldPosition="0">
        <references count="1">
          <reference field="4294967294" count="1">
            <x v="1"/>
          </reference>
        </references>
      </pivotArea>
    </format>
    <format dxfId="2604">
      <pivotArea field="17" type="button" dataOnly="0" labelOnly="1" outline="0" axis="axisRow" fieldPosition="0"/>
    </format>
    <format dxfId="260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02">
      <pivotArea field="17" type="button" dataOnly="0" labelOnly="1" outline="0" axis="axisRow" fieldPosition="0"/>
    </format>
    <format dxfId="260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00">
      <pivotArea field="2" type="button" dataOnly="0" labelOnly="1" outline="0" axis="axisPage" fieldPosition="1"/>
    </format>
    <format dxfId="2599">
      <pivotArea field="3" type="button" dataOnly="0" labelOnly="1" outline="0" axis="axisPage" fieldPosition="2"/>
    </format>
    <format dxfId="2598">
      <pivotArea dataOnly="0" labelOnly="1" outline="0" fieldPosition="0">
        <references count="1">
          <reference field="3" count="0"/>
        </references>
      </pivotArea>
    </format>
    <format dxfId="2597">
      <pivotArea field="4" type="button" dataOnly="0" labelOnly="1" outline="0" axis="axisPage" fieldPosition="3"/>
    </format>
    <format dxfId="2596">
      <pivotArea dataOnly="0" labelOnly="1" outline="0" fieldPosition="0">
        <references count="1">
          <reference field="4" count="0"/>
        </references>
      </pivotArea>
    </format>
    <format dxfId="2595">
      <pivotArea field="5" type="button" dataOnly="0" labelOnly="1" outline="0" axis="axisPage" fieldPosition="4"/>
    </format>
    <format dxfId="2594">
      <pivotArea dataOnly="0" labelOnly="1" outline="0" fieldPosition="0">
        <references count="1">
          <reference field="5" count="0"/>
        </references>
      </pivotArea>
    </format>
    <format dxfId="2593">
      <pivotArea field="17" type="button" dataOnly="0" labelOnly="1" outline="0" axis="axisRow" fieldPosition="0"/>
    </format>
    <format dxfId="25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91">
      <pivotArea grandRow="1" outline="0" collapsedLevelsAreSubtotals="1" fieldPosition="0"/>
    </format>
    <format dxfId="2590">
      <pivotArea dataOnly="0" labelOnly="1" grandRow="1" outline="0" fieldPosition="0"/>
    </format>
    <format dxfId="2589">
      <pivotArea dataOnly="0" labelOnly="1" outline="0" fieldPosition="0">
        <references count="1">
          <reference field="2" count="0"/>
        </references>
      </pivotArea>
    </format>
    <format dxfId="2588">
      <pivotArea dataOnly="0" labelOnly="1" outline="0" fieldPosition="0">
        <references count="1">
          <reference field="2" count="0"/>
        </references>
      </pivotArea>
    </format>
    <format dxfId="2587">
      <pivotArea field="17" type="button" dataOnly="0" labelOnly="1" outline="0" axis="axisRow" fieldPosition="0"/>
    </format>
    <format dxfId="25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1" format="7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77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1" format="78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1" format="79">
      <pivotArea type="data" outline="0" fieldPosition="0">
        <references count="2">
          <reference field="4294967294" count="1" selected="0">
            <x v="0"/>
          </reference>
          <reference field="17" count="1" selected="0">
            <x v="2"/>
          </reference>
        </references>
      </pivotArea>
    </chartFormat>
    <chartFormat chart="1" format="80">
      <pivotArea type="data" outline="0" fieldPosition="0">
        <references count="2">
          <reference field="4294967294" count="1" selected="0">
            <x v="0"/>
          </reference>
          <reference field="17" count="1" selected="0">
            <x v="3"/>
          </reference>
        </references>
      </pivotArea>
    </chartFormat>
    <chartFormat chart="1" format="81">
      <pivotArea type="data" outline="0" fieldPosition="0">
        <references count="2">
          <reference field="4294967294" count="1" selected="0">
            <x v="0"/>
          </reference>
          <reference field="17" count="1" selected="0">
            <x v="4"/>
          </reference>
        </references>
      </pivotArea>
    </chartFormat>
    <chartFormat chart="1" format="8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8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4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2" format="85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2" format="86">
      <pivotArea type="data" outline="0" fieldPosition="0">
        <references count="2">
          <reference field="4294967294" count="1" selected="0">
            <x v="0"/>
          </reference>
          <reference field="17" count="1" selected="0">
            <x v="2"/>
          </reference>
        </references>
      </pivotArea>
    </chartFormat>
    <chartFormat chart="2" format="87">
      <pivotArea type="data" outline="0" fieldPosition="0">
        <references count="2">
          <reference field="4294967294" count="1" selected="0">
            <x v="0"/>
          </reference>
          <reference field="17" count="1" selected="0">
            <x v="3"/>
          </reference>
        </references>
      </pivotArea>
    </chartFormat>
    <chartFormat chart="2" format="88">
      <pivotArea type="data" outline="0" fieldPosition="0">
        <references count="2">
          <reference field="4294967294" count="1" selected="0">
            <x v="0"/>
          </reference>
          <reference field="17" count="1" selected="0">
            <x v="4"/>
          </reference>
        </references>
      </pivotArea>
    </chartFormat>
    <chartFormat chart="2" format="8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90">
      <pivotArea type="data" outline="0" fieldPosition="0">
        <references count="2">
          <reference field="4294967294" count="1" selected="0">
            <x v="1"/>
          </reference>
          <reference field="17" count="1" selected="0">
            <x v="0"/>
          </reference>
        </references>
      </pivotArea>
    </chartFormat>
    <chartFormat chart="2" format="91">
      <pivotArea type="data" outline="0" fieldPosition="0">
        <references count="2">
          <reference field="4294967294" count="1" selected="0">
            <x v="1"/>
          </reference>
          <reference field="17" count="1" selected="0">
            <x v="1"/>
          </reference>
        </references>
      </pivotArea>
    </chartFormat>
    <chartFormat chart="2" format="92">
      <pivotArea type="data" outline="0" fieldPosition="0">
        <references count="2">
          <reference field="4294967294" count="1" selected="0">
            <x v="1"/>
          </reference>
          <reference field="17" count="1" selected="0">
            <x v="2"/>
          </reference>
        </references>
      </pivotArea>
    </chartFormat>
    <chartFormat chart="2" format="93">
      <pivotArea type="data" outline="0" fieldPosition="0">
        <references count="2">
          <reference field="4294967294" count="1" selected="0">
            <x v="1"/>
          </reference>
          <reference field="17" count="1" selected="0">
            <x v="3"/>
          </reference>
        </references>
      </pivotArea>
    </chartFormat>
    <chartFormat chart="2" format="94">
      <pivotArea type="data" outline="0" fieldPosition="0">
        <references count="2">
          <reference field="4294967294" count="1" selected="0">
            <x v="1"/>
          </reference>
          <reference field="17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3000000}" name="PivotTable14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79:C84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>
      <items count="12">
        <item x="3"/>
        <item m="1" x="7"/>
        <item x="0"/>
        <item x="2"/>
        <item x="1"/>
        <item m="1" x="6"/>
        <item m="1" x="8"/>
        <item m="1" x="4"/>
        <item m="1" x="10"/>
        <item m="1" x="9"/>
        <item m="1" x="5"/>
        <item t="default"/>
      </items>
    </pivotField>
    <pivotField axis="axisRow" dataField="1" showAll="0">
      <items count="8">
        <item x="2"/>
        <item x="1"/>
        <item x="0"/>
        <item x="3"/>
        <item m="1" x="5"/>
        <item m="1" x="6"/>
        <item m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6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2d" fld="16" subtotal="count" baseField="17" baseItem="0"/>
    <dataField name="Percentage of Question 2d" fld="16" subtotal="count" showDataAs="percentOfTotal" baseField="17" baseItem="0" numFmtId="10"/>
  </dataFields>
  <formats count="66">
    <format dxfId="2719">
      <pivotArea field="2" type="button" dataOnly="0" labelOnly="1" outline="0" axis="axisPage" fieldPosition="1"/>
    </format>
    <format dxfId="2718">
      <pivotArea field="3" type="button" dataOnly="0" labelOnly="1" outline="0" axis="axisPage" fieldPosition="2"/>
    </format>
    <format dxfId="2717">
      <pivotArea dataOnly="0" labelOnly="1" outline="0" fieldPosition="0">
        <references count="1">
          <reference field="3" count="0"/>
        </references>
      </pivotArea>
    </format>
    <format dxfId="2716">
      <pivotArea field="4" type="button" dataOnly="0" labelOnly="1" outline="0" axis="axisPage" fieldPosition="3"/>
    </format>
    <format dxfId="2715">
      <pivotArea dataOnly="0" labelOnly="1" outline="0" fieldPosition="0">
        <references count="1">
          <reference field="4" count="0"/>
        </references>
      </pivotArea>
    </format>
    <format dxfId="2714">
      <pivotArea field="5" type="button" dataOnly="0" labelOnly="1" outline="0" axis="axisPage" fieldPosition="4"/>
    </format>
    <format dxfId="2713">
      <pivotArea dataOnly="0" labelOnly="1" outline="0" fieldPosition="0">
        <references count="1">
          <reference field="5" count="0"/>
        </references>
      </pivotArea>
    </format>
    <format dxfId="2712">
      <pivotArea field="2" type="button" dataOnly="0" labelOnly="1" outline="0" axis="axisPage" fieldPosition="1"/>
    </format>
    <format dxfId="2711">
      <pivotArea field="3" type="button" dataOnly="0" labelOnly="1" outline="0" axis="axisPage" fieldPosition="2"/>
    </format>
    <format dxfId="2710">
      <pivotArea dataOnly="0" labelOnly="1" outline="0" fieldPosition="0">
        <references count="1">
          <reference field="3" count="0"/>
        </references>
      </pivotArea>
    </format>
    <format dxfId="2709">
      <pivotArea field="4" type="button" dataOnly="0" labelOnly="1" outline="0" axis="axisPage" fieldPosition="3"/>
    </format>
    <format dxfId="2708">
      <pivotArea dataOnly="0" labelOnly="1" outline="0" fieldPosition="0">
        <references count="1">
          <reference field="4" count="0"/>
        </references>
      </pivotArea>
    </format>
    <format dxfId="2707">
      <pivotArea field="5" type="button" dataOnly="0" labelOnly="1" outline="0" axis="axisPage" fieldPosition="4"/>
    </format>
    <format dxfId="2706">
      <pivotArea dataOnly="0" labelOnly="1" outline="0" fieldPosition="0">
        <references count="1">
          <reference field="5" count="0"/>
        </references>
      </pivotArea>
    </format>
    <format dxfId="2705">
      <pivotArea field="2" type="button" dataOnly="0" labelOnly="1" outline="0" axis="axisPage" fieldPosition="1"/>
    </format>
    <format dxfId="2704">
      <pivotArea field="3" type="button" dataOnly="0" labelOnly="1" outline="0" axis="axisPage" fieldPosition="2"/>
    </format>
    <format dxfId="2703">
      <pivotArea dataOnly="0" labelOnly="1" outline="0" fieldPosition="0">
        <references count="1">
          <reference field="3" count="0"/>
        </references>
      </pivotArea>
    </format>
    <format dxfId="2702">
      <pivotArea field="4" type="button" dataOnly="0" labelOnly="1" outline="0" axis="axisPage" fieldPosition="3"/>
    </format>
    <format dxfId="2701">
      <pivotArea dataOnly="0" labelOnly="1" outline="0" fieldPosition="0">
        <references count="1">
          <reference field="4" count="0"/>
        </references>
      </pivotArea>
    </format>
    <format dxfId="2700">
      <pivotArea field="5" type="button" dataOnly="0" labelOnly="1" outline="0" axis="axisPage" fieldPosition="4"/>
    </format>
    <format dxfId="2699">
      <pivotArea dataOnly="0" labelOnly="1" outline="0" fieldPosition="0">
        <references count="1">
          <reference field="5" count="0"/>
        </references>
      </pivotArea>
    </format>
    <format dxfId="2698">
      <pivotArea type="all" dataOnly="0" outline="0" fieldPosition="0"/>
    </format>
    <format dxfId="2697">
      <pivotArea field="7" type="button" dataOnly="0" labelOnly="1" outline="0"/>
    </format>
    <format dxfId="2696">
      <pivotArea field="7" type="button" dataOnly="0" labelOnly="1" outline="0"/>
    </format>
    <format dxfId="2695">
      <pivotArea grandRow="1" outline="0" collapsedLevelsAreSubtotals="1" fieldPosition="0"/>
    </format>
    <format dxfId="2694">
      <pivotArea dataOnly="0" labelOnly="1" grandRow="1" outline="0" fieldPosition="0"/>
    </format>
    <format dxfId="2693">
      <pivotArea grandRow="1" outline="0" collapsedLevelsAreSubtotals="1" fieldPosition="0"/>
    </format>
    <format dxfId="2692">
      <pivotArea dataOnly="0" labelOnly="1" grandRow="1" outline="0" fieldPosition="0"/>
    </format>
    <format dxfId="2691">
      <pivotArea field="8" type="button" dataOnly="0" labelOnly="1" outline="0"/>
    </format>
    <format dxfId="2690">
      <pivotArea field="8" type="button" dataOnly="0" labelOnly="1" outline="0"/>
    </format>
    <format dxfId="2689">
      <pivotArea type="all" dataOnly="0" outline="0" fieldPosition="0"/>
    </format>
    <format dxfId="2688">
      <pivotArea type="all" dataOnly="0" outline="0" fieldPosition="0"/>
    </format>
    <format dxfId="2687">
      <pivotArea field="9" type="button" dataOnly="0" labelOnly="1" outline="0"/>
    </format>
    <format dxfId="2686">
      <pivotArea field="9" type="button" dataOnly="0" labelOnly="1" outline="0"/>
    </format>
    <format dxfId="2685">
      <pivotArea field="10" type="button" dataOnly="0" labelOnly="1" outline="0"/>
    </format>
    <format dxfId="2684">
      <pivotArea field="10" type="button" dataOnly="0" labelOnly="1" outline="0"/>
    </format>
    <format dxfId="2683">
      <pivotArea field="11" type="button" dataOnly="0" labelOnly="1" outline="0"/>
    </format>
    <format dxfId="2682">
      <pivotArea field="11" type="button" dataOnly="0" labelOnly="1" outline="0"/>
    </format>
    <format dxfId="2681">
      <pivotArea type="all" dataOnly="0" outline="0" fieldPosition="0"/>
    </format>
    <format dxfId="2680">
      <pivotArea type="all" dataOnly="0" outline="0" fieldPosition="0"/>
    </format>
    <format dxfId="2679">
      <pivotArea field="12" type="button" dataOnly="0" labelOnly="1" outline="0"/>
    </format>
    <format dxfId="2678">
      <pivotArea field="12" type="button" dataOnly="0" labelOnly="1" outline="0"/>
    </format>
    <format dxfId="2677">
      <pivotArea field="13" type="button" dataOnly="0" labelOnly="1" outline="0"/>
    </format>
    <format dxfId="2676">
      <pivotArea field="13" type="button" dataOnly="0" labelOnly="1" outline="0"/>
    </format>
    <format dxfId="2675">
      <pivotArea field="15" type="button" dataOnly="0" labelOnly="1" outline="0"/>
    </format>
    <format dxfId="2674">
      <pivotArea field="15" type="button" dataOnly="0" labelOnly="1" outline="0"/>
    </format>
    <format dxfId="2673">
      <pivotArea outline="0" fieldPosition="0">
        <references count="1">
          <reference field="4294967294" count="1">
            <x v="1"/>
          </reference>
        </references>
      </pivotArea>
    </format>
    <format dxfId="2672">
      <pivotArea field="16" type="button" dataOnly="0" labelOnly="1" outline="0" axis="axisRow" fieldPosition="0"/>
    </format>
    <format dxfId="267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70">
      <pivotArea field="16" type="button" dataOnly="0" labelOnly="1" outline="0" axis="axisRow" fieldPosition="0"/>
    </format>
    <format dxfId="266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68">
      <pivotArea field="2" type="button" dataOnly="0" labelOnly="1" outline="0" axis="axisPage" fieldPosition="1"/>
    </format>
    <format dxfId="2667">
      <pivotArea field="3" type="button" dataOnly="0" labelOnly="1" outline="0" axis="axisPage" fieldPosition="2"/>
    </format>
    <format dxfId="2666">
      <pivotArea dataOnly="0" labelOnly="1" outline="0" fieldPosition="0">
        <references count="1">
          <reference field="3" count="0"/>
        </references>
      </pivotArea>
    </format>
    <format dxfId="2665">
      <pivotArea field="4" type="button" dataOnly="0" labelOnly="1" outline="0" axis="axisPage" fieldPosition="3"/>
    </format>
    <format dxfId="2664">
      <pivotArea dataOnly="0" labelOnly="1" outline="0" fieldPosition="0">
        <references count="1">
          <reference field="4" count="0"/>
        </references>
      </pivotArea>
    </format>
    <format dxfId="2663">
      <pivotArea field="5" type="button" dataOnly="0" labelOnly="1" outline="0" axis="axisPage" fieldPosition="4"/>
    </format>
    <format dxfId="2662">
      <pivotArea dataOnly="0" labelOnly="1" outline="0" fieldPosition="0">
        <references count="1">
          <reference field="5" count="0"/>
        </references>
      </pivotArea>
    </format>
    <format dxfId="2661">
      <pivotArea field="16" type="button" dataOnly="0" labelOnly="1" outline="0" axis="axisRow" fieldPosition="0"/>
    </format>
    <format dxfId="266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59">
      <pivotArea grandRow="1" outline="0" collapsedLevelsAreSubtotals="1" fieldPosition="0"/>
    </format>
    <format dxfId="2658">
      <pivotArea dataOnly="0" labelOnly="1" grandRow="1" outline="0" fieldPosition="0"/>
    </format>
    <format dxfId="2657">
      <pivotArea dataOnly="0" labelOnly="1" outline="0" fieldPosition="0">
        <references count="1">
          <reference field="2" count="0"/>
        </references>
      </pivotArea>
    </format>
    <format dxfId="2656">
      <pivotArea dataOnly="0" labelOnly="1" outline="0" fieldPosition="0">
        <references count="1">
          <reference field="2" count="0"/>
        </references>
      </pivotArea>
    </format>
    <format dxfId="2655">
      <pivotArea field="16" type="button" dataOnly="0" labelOnly="1" outline="0" axis="axisRow" fieldPosition="0"/>
    </format>
    <format dxfId="265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1" format="8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84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85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1" format="86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  <chartFormat chart="1" format="87">
      <pivotArea type="data" outline="0" fieldPosition="0">
        <references count="2">
          <reference field="4294967294" count="1" selected="0">
            <x v="0"/>
          </reference>
          <reference field="16" count="1" selected="0">
            <x v="3"/>
          </reference>
        </references>
      </pivotArea>
    </chartFormat>
    <chartFormat chart="1" format="88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1" format="8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9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9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2" format="92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2" format="93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  <chartFormat chart="2" format="94">
      <pivotArea type="data" outline="0" fieldPosition="0">
        <references count="2">
          <reference field="4294967294" count="1" selected="0">
            <x v="0"/>
          </reference>
          <reference field="16" count="1" selected="0">
            <x v="3"/>
          </reference>
        </references>
      </pivotArea>
    </chartFormat>
    <chartFormat chart="2" format="95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2" format="9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97">
      <pivotArea type="data" outline="0" fieldPosition="0">
        <references count="2">
          <reference field="4294967294" count="1" selected="0">
            <x v="1"/>
          </reference>
          <reference field="16" count="1" selected="0">
            <x v="0"/>
          </reference>
        </references>
      </pivotArea>
    </chartFormat>
    <chartFormat chart="2" format="98">
      <pivotArea type="data" outline="0" fieldPosition="0">
        <references count="2">
          <reference field="4294967294" count="1" selected="0">
            <x v="1"/>
          </reference>
          <reference field="16" count="1" selected="0">
            <x v="1"/>
          </reference>
        </references>
      </pivotArea>
    </chartFormat>
    <chartFormat chart="2" format="99">
      <pivotArea type="data" outline="0" fieldPosition="0">
        <references count="2">
          <reference field="4294967294" count="1" selected="0">
            <x v="1"/>
          </reference>
          <reference field="16" count="1" selected="0">
            <x v="2"/>
          </reference>
        </references>
      </pivotArea>
    </chartFormat>
    <chartFormat chart="2" format="100">
      <pivotArea type="data" outline="0" fieldPosition="0">
        <references count="2">
          <reference field="4294967294" count="1" selected="0">
            <x v="1"/>
          </reference>
          <reference field="16" count="1" selected="0">
            <x v="3"/>
          </reference>
        </references>
      </pivotArea>
    </chartFormat>
    <chartFormat chart="2" format="101">
      <pivotArea type="data" outline="0" fieldPosition="0">
        <references count="2">
          <reference field="4294967294" count="1" selected="0">
            <x v="1"/>
          </reference>
          <reference field="16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PivotTable8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22:C27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axis="axisRow" dataField="1" showAll="0">
      <items count="8">
        <item x="1"/>
        <item x="0"/>
        <item x="2"/>
        <item x="3"/>
        <item m="1" x="6"/>
        <item m="1" x="4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8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3a" fld="18" subtotal="count" baseField="19" baseItem="0"/>
    <dataField name="Percentage of Question 3a" fld="18" subtotal="count" showDataAs="percentOfTotal" baseField="19" baseItem="0" numFmtId="10"/>
  </dataFields>
  <formats count="64">
    <format dxfId="2197">
      <pivotArea field="2" type="button" dataOnly="0" labelOnly="1" outline="0" axis="axisPage" fieldPosition="1"/>
    </format>
    <format dxfId="2196">
      <pivotArea field="3" type="button" dataOnly="0" labelOnly="1" outline="0" axis="axisPage" fieldPosition="2"/>
    </format>
    <format dxfId="2195">
      <pivotArea dataOnly="0" labelOnly="1" outline="0" fieldPosition="0">
        <references count="1">
          <reference field="3" count="0"/>
        </references>
      </pivotArea>
    </format>
    <format dxfId="2194">
      <pivotArea field="4" type="button" dataOnly="0" labelOnly="1" outline="0" axis="axisPage" fieldPosition="3"/>
    </format>
    <format dxfId="2193">
      <pivotArea dataOnly="0" labelOnly="1" outline="0" fieldPosition="0">
        <references count="1">
          <reference field="4" count="0"/>
        </references>
      </pivotArea>
    </format>
    <format dxfId="2192">
      <pivotArea field="5" type="button" dataOnly="0" labelOnly="1" outline="0" axis="axisPage" fieldPosition="4"/>
    </format>
    <format dxfId="2191">
      <pivotArea dataOnly="0" labelOnly="1" outline="0" fieldPosition="0">
        <references count="1">
          <reference field="5" count="0"/>
        </references>
      </pivotArea>
    </format>
    <format dxfId="2190">
      <pivotArea field="2" type="button" dataOnly="0" labelOnly="1" outline="0" axis="axisPage" fieldPosition="1"/>
    </format>
    <format dxfId="2189">
      <pivotArea field="3" type="button" dataOnly="0" labelOnly="1" outline="0" axis="axisPage" fieldPosition="2"/>
    </format>
    <format dxfId="2188">
      <pivotArea dataOnly="0" labelOnly="1" outline="0" fieldPosition="0">
        <references count="1">
          <reference field="3" count="0"/>
        </references>
      </pivotArea>
    </format>
    <format dxfId="2187">
      <pivotArea field="4" type="button" dataOnly="0" labelOnly="1" outline="0" axis="axisPage" fieldPosition="3"/>
    </format>
    <format dxfId="2186">
      <pivotArea dataOnly="0" labelOnly="1" outline="0" fieldPosition="0">
        <references count="1">
          <reference field="4" count="0"/>
        </references>
      </pivotArea>
    </format>
    <format dxfId="2185">
      <pivotArea field="5" type="button" dataOnly="0" labelOnly="1" outline="0" axis="axisPage" fieldPosition="4"/>
    </format>
    <format dxfId="2184">
      <pivotArea dataOnly="0" labelOnly="1" outline="0" fieldPosition="0">
        <references count="1">
          <reference field="5" count="0"/>
        </references>
      </pivotArea>
    </format>
    <format dxfId="2183">
      <pivotArea field="2" type="button" dataOnly="0" labelOnly="1" outline="0" axis="axisPage" fieldPosition="1"/>
    </format>
    <format dxfId="2182">
      <pivotArea field="3" type="button" dataOnly="0" labelOnly="1" outline="0" axis="axisPage" fieldPosition="2"/>
    </format>
    <format dxfId="2181">
      <pivotArea dataOnly="0" labelOnly="1" outline="0" fieldPosition="0">
        <references count="1">
          <reference field="3" count="0"/>
        </references>
      </pivotArea>
    </format>
    <format dxfId="2180">
      <pivotArea field="4" type="button" dataOnly="0" labelOnly="1" outline="0" axis="axisPage" fieldPosition="3"/>
    </format>
    <format dxfId="2179">
      <pivotArea dataOnly="0" labelOnly="1" outline="0" fieldPosition="0">
        <references count="1">
          <reference field="4" count="0"/>
        </references>
      </pivotArea>
    </format>
    <format dxfId="2178">
      <pivotArea field="5" type="button" dataOnly="0" labelOnly="1" outline="0" axis="axisPage" fieldPosition="4"/>
    </format>
    <format dxfId="2177">
      <pivotArea dataOnly="0" labelOnly="1" outline="0" fieldPosition="0">
        <references count="1">
          <reference field="5" count="0"/>
        </references>
      </pivotArea>
    </format>
    <format dxfId="2176">
      <pivotArea type="all" dataOnly="0" outline="0" fieldPosition="0"/>
    </format>
    <format dxfId="2175">
      <pivotArea field="7" type="button" dataOnly="0" labelOnly="1" outline="0"/>
    </format>
    <format dxfId="2174">
      <pivotArea field="7" type="button" dataOnly="0" labelOnly="1" outline="0"/>
    </format>
    <format dxfId="2173">
      <pivotArea grandRow="1" outline="0" collapsedLevelsAreSubtotals="1" fieldPosition="0"/>
    </format>
    <format dxfId="2172">
      <pivotArea dataOnly="0" labelOnly="1" grandRow="1" outline="0" fieldPosition="0"/>
    </format>
    <format dxfId="2171">
      <pivotArea grandRow="1" outline="0" collapsedLevelsAreSubtotals="1" fieldPosition="0"/>
    </format>
    <format dxfId="2170">
      <pivotArea dataOnly="0" labelOnly="1" grandRow="1" outline="0" fieldPosition="0"/>
    </format>
    <format dxfId="2169">
      <pivotArea field="8" type="button" dataOnly="0" labelOnly="1" outline="0"/>
    </format>
    <format dxfId="2168">
      <pivotArea field="8" type="button" dataOnly="0" labelOnly="1" outline="0"/>
    </format>
    <format dxfId="2167">
      <pivotArea type="all" dataOnly="0" outline="0" fieldPosition="0"/>
    </format>
    <format dxfId="2166">
      <pivotArea type="all" dataOnly="0" outline="0" fieldPosition="0"/>
    </format>
    <format dxfId="2165">
      <pivotArea field="9" type="button" dataOnly="0" labelOnly="1" outline="0"/>
    </format>
    <format dxfId="2164">
      <pivotArea field="9" type="button" dataOnly="0" labelOnly="1" outline="0"/>
    </format>
    <format dxfId="2163">
      <pivotArea field="10" type="button" dataOnly="0" labelOnly="1" outline="0"/>
    </format>
    <format dxfId="2162">
      <pivotArea field="10" type="button" dataOnly="0" labelOnly="1" outline="0"/>
    </format>
    <format dxfId="2161">
      <pivotArea field="11" type="button" dataOnly="0" labelOnly="1" outline="0"/>
    </format>
    <format dxfId="2160">
      <pivotArea field="11" type="button" dataOnly="0" labelOnly="1" outline="0"/>
    </format>
    <format dxfId="2159">
      <pivotArea type="all" dataOnly="0" outline="0" fieldPosition="0"/>
    </format>
    <format dxfId="2158">
      <pivotArea type="all" dataOnly="0" outline="0" fieldPosition="0"/>
    </format>
    <format dxfId="2157">
      <pivotArea field="12" type="button" dataOnly="0" labelOnly="1" outline="0"/>
    </format>
    <format dxfId="2156">
      <pivotArea field="12" type="button" dataOnly="0" labelOnly="1" outline="0"/>
    </format>
    <format dxfId="2155">
      <pivotArea field="13" type="button" dataOnly="0" labelOnly="1" outline="0"/>
    </format>
    <format dxfId="2154">
      <pivotArea field="13" type="button" dataOnly="0" labelOnly="1" outline="0"/>
    </format>
    <format dxfId="2153">
      <pivotArea outline="0" fieldPosition="0">
        <references count="1">
          <reference field="4294967294" count="1">
            <x v="1"/>
          </reference>
        </references>
      </pivotArea>
    </format>
    <format dxfId="2152">
      <pivotArea field="18" type="button" dataOnly="0" labelOnly="1" outline="0" axis="axisRow" fieldPosition="0"/>
    </format>
    <format dxfId="215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0">
      <pivotArea field="18" type="button" dataOnly="0" labelOnly="1" outline="0" axis="axisRow" fieldPosition="0"/>
    </format>
    <format dxfId="214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48">
      <pivotArea field="2" type="button" dataOnly="0" labelOnly="1" outline="0" axis="axisPage" fieldPosition="1"/>
    </format>
    <format dxfId="2147">
      <pivotArea field="3" type="button" dataOnly="0" labelOnly="1" outline="0" axis="axisPage" fieldPosition="2"/>
    </format>
    <format dxfId="2146">
      <pivotArea dataOnly="0" labelOnly="1" outline="0" fieldPosition="0">
        <references count="1">
          <reference field="3" count="0"/>
        </references>
      </pivotArea>
    </format>
    <format dxfId="2145">
      <pivotArea field="4" type="button" dataOnly="0" labelOnly="1" outline="0" axis="axisPage" fieldPosition="3"/>
    </format>
    <format dxfId="2144">
      <pivotArea dataOnly="0" labelOnly="1" outline="0" fieldPosition="0">
        <references count="1">
          <reference field="4" count="0"/>
        </references>
      </pivotArea>
    </format>
    <format dxfId="2143">
      <pivotArea field="5" type="button" dataOnly="0" labelOnly="1" outline="0" axis="axisPage" fieldPosition="4"/>
    </format>
    <format dxfId="2142">
      <pivotArea dataOnly="0" labelOnly="1" outline="0" fieldPosition="0">
        <references count="1">
          <reference field="5" count="0"/>
        </references>
      </pivotArea>
    </format>
    <format dxfId="2141">
      <pivotArea field="18" type="button" dataOnly="0" labelOnly="1" outline="0" axis="axisRow" fieldPosition="0"/>
    </format>
    <format dxfId="21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39">
      <pivotArea grandRow="1" outline="0" collapsedLevelsAreSubtotals="1" fieldPosition="0"/>
    </format>
    <format dxfId="2138">
      <pivotArea dataOnly="0" labelOnly="1" grandRow="1" outline="0" fieldPosition="0"/>
    </format>
    <format dxfId="2137">
      <pivotArea dataOnly="0" labelOnly="1" outline="0" fieldPosition="0">
        <references count="1">
          <reference field="2" count="0"/>
        </references>
      </pivotArea>
    </format>
    <format dxfId="2136">
      <pivotArea dataOnly="0" labelOnly="1" outline="0" fieldPosition="0">
        <references count="1">
          <reference field="2" count="0"/>
        </references>
      </pivotArea>
    </format>
    <format dxfId="2135">
      <pivotArea field="18" type="button" dataOnly="0" labelOnly="1" outline="0" axis="axisRow" fieldPosition="0"/>
    </format>
    <format dxfId="213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18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18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18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18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18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18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18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18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18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18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18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18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18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18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18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18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1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PivotTable9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76:C81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axis="axisRow" dataField="1" showAll="0">
      <items count="9">
        <item x="3"/>
        <item x="0"/>
        <item x="2"/>
        <item x="1"/>
        <item m="1" x="6"/>
        <item m="1" x="4"/>
        <item h="1" m="1" x="7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3d" fld="21" subtotal="count" baseField="22" baseItem="0"/>
    <dataField name="Percentage of Question 3d" fld="21" subtotal="count" showDataAs="percentOfTotal" baseField="22" baseItem="0" numFmtId="10"/>
  </dataFields>
  <formats count="66">
    <format dxfId="2263">
      <pivotArea field="2" type="button" dataOnly="0" labelOnly="1" outline="0" axis="axisPage" fieldPosition="1"/>
    </format>
    <format dxfId="2262">
      <pivotArea field="3" type="button" dataOnly="0" labelOnly="1" outline="0" axis="axisPage" fieldPosition="2"/>
    </format>
    <format dxfId="2261">
      <pivotArea dataOnly="0" labelOnly="1" outline="0" fieldPosition="0">
        <references count="1">
          <reference field="3" count="0"/>
        </references>
      </pivotArea>
    </format>
    <format dxfId="2260">
      <pivotArea field="4" type="button" dataOnly="0" labelOnly="1" outline="0" axis="axisPage" fieldPosition="3"/>
    </format>
    <format dxfId="2259">
      <pivotArea dataOnly="0" labelOnly="1" outline="0" fieldPosition="0">
        <references count="1">
          <reference field="4" count="0"/>
        </references>
      </pivotArea>
    </format>
    <format dxfId="2258">
      <pivotArea field="5" type="button" dataOnly="0" labelOnly="1" outline="0" axis="axisPage" fieldPosition="4"/>
    </format>
    <format dxfId="2257">
      <pivotArea dataOnly="0" labelOnly="1" outline="0" fieldPosition="0">
        <references count="1">
          <reference field="5" count="0"/>
        </references>
      </pivotArea>
    </format>
    <format dxfId="2256">
      <pivotArea field="2" type="button" dataOnly="0" labelOnly="1" outline="0" axis="axisPage" fieldPosition="1"/>
    </format>
    <format dxfId="2255">
      <pivotArea field="3" type="button" dataOnly="0" labelOnly="1" outline="0" axis="axisPage" fieldPosition="2"/>
    </format>
    <format dxfId="2254">
      <pivotArea dataOnly="0" labelOnly="1" outline="0" fieldPosition="0">
        <references count="1">
          <reference field="3" count="0"/>
        </references>
      </pivotArea>
    </format>
    <format dxfId="2253">
      <pivotArea field="4" type="button" dataOnly="0" labelOnly="1" outline="0" axis="axisPage" fieldPosition="3"/>
    </format>
    <format dxfId="2252">
      <pivotArea dataOnly="0" labelOnly="1" outline="0" fieldPosition="0">
        <references count="1">
          <reference field="4" count="0"/>
        </references>
      </pivotArea>
    </format>
    <format dxfId="2251">
      <pivotArea field="5" type="button" dataOnly="0" labelOnly="1" outline="0" axis="axisPage" fieldPosition="4"/>
    </format>
    <format dxfId="2250">
      <pivotArea dataOnly="0" labelOnly="1" outline="0" fieldPosition="0">
        <references count="1">
          <reference field="5" count="0"/>
        </references>
      </pivotArea>
    </format>
    <format dxfId="2249">
      <pivotArea field="2" type="button" dataOnly="0" labelOnly="1" outline="0" axis="axisPage" fieldPosition="1"/>
    </format>
    <format dxfId="2248">
      <pivotArea field="3" type="button" dataOnly="0" labelOnly="1" outline="0" axis="axisPage" fieldPosition="2"/>
    </format>
    <format dxfId="2247">
      <pivotArea dataOnly="0" labelOnly="1" outline="0" fieldPosition="0">
        <references count="1">
          <reference field="3" count="0"/>
        </references>
      </pivotArea>
    </format>
    <format dxfId="2246">
      <pivotArea field="4" type="button" dataOnly="0" labelOnly="1" outline="0" axis="axisPage" fieldPosition="3"/>
    </format>
    <format dxfId="2245">
      <pivotArea dataOnly="0" labelOnly="1" outline="0" fieldPosition="0">
        <references count="1">
          <reference field="4" count="0"/>
        </references>
      </pivotArea>
    </format>
    <format dxfId="2244">
      <pivotArea field="5" type="button" dataOnly="0" labelOnly="1" outline="0" axis="axisPage" fieldPosition="4"/>
    </format>
    <format dxfId="2243">
      <pivotArea dataOnly="0" labelOnly="1" outline="0" fieldPosition="0">
        <references count="1">
          <reference field="5" count="0"/>
        </references>
      </pivotArea>
    </format>
    <format dxfId="2242">
      <pivotArea type="all" dataOnly="0" outline="0" fieldPosition="0"/>
    </format>
    <format dxfId="2241">
      <pivotArea field="7" type="button" dataOnly="0" labelOnly="1" outline="0"/>
    </format>
    <format dxfId="2240">
      <pivotArea field="7" type="button" dataOnly="0" labelOnly="1" outline="0"/>
    </format>
    <format dxfId="2239">
      <pivotArea grandRow="1" outline="0" collapsedLevelsAreSubtotals="1" fieldPosition="0"/>
    </format>
    <format dxfId="2238">
      <pivotArea dataOnly="0" labelOnly="1" grandRow="1" outline="0" fieldPosition="0"/>
    </format>
    <format dxfId="2237">
      <pivotArea grandRow="1" outline="0" collapsedLevelsAreSubtotals="1" fieldPosition="0"/>
    </format>
    <format dxfId="2236">
      <pivotArea dataOnly="0" labelOnly="1" grandRow="1" outline="0" fieldPosition="0"/>
    </format>
    <format dxfId="2235">
      <pivotArea field="8" type="button" dataOnly="0" labelOnly="1" outline="0"/>
    </format>
    <format dxfId="2234">
      <pivotArea field="8" type="button" dataOnly="0" labelOnly="1" outline="0"/>
    </format>
    <format dxfId="2233">
      <pivotArea type="all" dataOnly="0" outline="0" fieldPosition="0"/>
    </format>
    <format dxfId="2232">
      <pivotArea type="all" dataOnly="0" outline="0" fieldPosition="0"/>
    </format>
    <format dxfId="2231">
      <pivotArea field="9" type="button" dataOnly="0" labelOnly="1" outline="0"/>
    </format>
    <format dxfId="2230">
      <pivotArea field="9" type="button" dataOnly="0" labelOnly="1" outline="0"/>
    </format>
    <format dxfId="2229">
      <pivotArea field="10" type="button" dataOnly="0" labelOnly="1" outline="0"/>
    </format>
    <format dxfId="2228">
      <pivotArea field="10" type="button" dataOnly="0" labelOnly="1" outline="0"/>
    </format>
    <format dxfId="2227">
      <pivotArea field="11" type="button" dataOnly="0" labelOnly="1" outline="0"/>
    </format>
    <format dxfId="2226">
      <pivotArea field="11" type="button" dataOnly="0" labelOnly="1" outline="0"/>
    </format>
    <format dxfId="2225">
      <pivotArea type="all" dataOnly="0" outline="0" fieldPosition="0"/>
    </format>
    <format dxfId="2224">
      <pivotArea type="all" dataOnly="0" outline="0" fieldPosition="0"/>
    </format>
    <format dxfId="2223">
      <pivotArea field="12" type="button" dataOnly="0" labelOnly="1" outline="0"/>
    </format>
    <format dxfId="2222">
      <pivotArea field="12" type="button" dataOnly="0" labelOnly="1" outline="0"/>
    </format>
    <format dxfId="2221">
      <pivotArea field="13" type="button" dataOnly="0" labelOnly="1" outline="0"/>
    </format>
    <format dxfId="2220">
      <pivotArea field="13" type="button" dataOnly="0" labelOnly="1" outline="0"/>
    </format>
    <format dxfId="2219">
      <pivotArea field="18" type="button" dataOnly="0" labelOnly="1" outline="0"/>
    </format>
    <format dxfId="2218">
      <pivotArea field="18" type="button" dataOnly="0" labelOnly="1" outline="0"/>
    </format>
    <format dxfId="2217">
      <pivotArea outline="0" fieldPosition="0">
        <references count="1">
          <reference field="4294967294" count="1">
            <x v="1"/>
          </reference>
        </references>
      </pivotArea>
    </format>
    <format dxfId="2216">
      <pivotArea field="21" type="button" dataOnly="0" labelOnly="1" outline="0" axis="axisRow" fieldPosition="0"/>
    </format>
    <format dxfId="22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14">
      <pivotArea field="21" type="button" dataOnly="0" labelOnly="1" outline="0" axis="axisRow" fieldPosition="0"/>
    </format>
    <format dxfId="221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12">
      <pivotArea field="2" type="button" dataOnly="0" labelOnly="1" outline="0" axis="axisPage" fieldPosition="1"/>
    </format>
    <format dxfId="2211">
      <pivotArea field="3" type="button" dataOnly="0" labelOnly="1" outline="0" axis="axisPage" fieldPosition="2"/>
    </format>
    <format dxfId="2210">
      <pivotArea dataOnly="0" labelOnly="1" outline="0" fieldPosition="0">
        <references count="1">
          <reference field="3" count="0"/>
        </references>
      </pivotArea>
    </format>
    <format dxfId="2209">
      <pivotArea field="4" type="button" dataOnly="0" labelOnly="1" outline="0" axis="axisPage" fieldPosition="3"/>
    </format>
    <format dxfId="2208">
      <pivotArea dataOnly="0" labelOnly="1" outline="0" fieldPosition="0">
        <references count="1">
          <reference field="4" count="0"/>
        </references>
      </pivotArea>
    </format>
    <format dxfId="2207">
      <pivotArea field="5" type="button" dataOnly="0" labelOnly="1" outline="0" axis="axisPage" fieldPosition="4"/>
    </format>
    <format dxfId="2206">
      <pivotArea dataOnly="0" labelOnly="1" outline="0" fieldPosition="0">
        <references count="1">
          <reference field="5" count="0"/>
        </references>
      </pivotArea>
    </format>
    <format dxfId="2205">
      <pivotArea field="21" type="button" dataOnly="0" labelOnly="1" outline="0" axis="axisRow" fieldPosition="0"/>
    </format>
    <format dxfId="220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03">
      <pivotArea grandRow="1" outline="0" collapsedLevelsAreSubtotals="1" fieldPosition="0"/>
    </format>
    <format dxfId="2202">
      <pivotArea dataOnly="0" labelOnly="1" grandRow="1" outline="0" fieldPosition="0"/>
    </format>
    <format dxfId="2201">
      <pivotArea dataOnly="0" labelOnly="1" outline="0" fieldPosition="0">
        <references count="1">
          <reference field="2" count="0"/>
        </references>
      </pivotArea>
    </format>
    <format dxfId="2200">
      <pivotArea dataOnly="0" labelOnly="1" outline="0" fieldPosition="0">
        <references count="1">
          <reference field="2" count="0"/>
        </references>
      </pivotArea>
    </format>
    <format dxfId="2199">
      <pivotArea field="21" type="button" dataOnly="0" labelOnly="1" outline="0" axis="axisRow" fieldPosition="0"/>
    </format>
    <format dxfId="219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21" count="1" selected="0">
            <x v="3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21" count="1" selected="0">
            <x v="2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21" count="1" selected="0">
            <x v="1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21" count="1" selected="0">
            <x v="0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21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21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21" count="1" selected="0">
            <x v="3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21" count="1" selected="0">
            <x v="2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21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21" count="1" selected="0">
            <x v="0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21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21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21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21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21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21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21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0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58:C6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axis="axisRow" dataField="1" showAll="0">
      <items count="9">
        <item x="2"/>
        <item x="3"/>
        <item x="0"/>
        <item x="1"/>
        <item m="1" x="6"/>
        <item m="1" x="4"/>
        <item h="1" m="1" x="7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3c" fld="20" subtotal="count" baseField="21" baseItem="0"/>
    <dataField name="Percentage of Question 3c" fld="20" subtotal="count" showDataAs="percentOfTotal" baseField="21" baseItem="0" numFmtId="10"/>
  </dataFields>
  <formats count="66">
    <format dxfId="2329">
      <pivotArea field="2" type="button" dataOnly="0" labelOnly="1" outline="0" axis="axisPage" fieldPosition="1"/>
    </format>
    <format dxfId="2328">
      <pivotArea field="3" type="button" dataOnly="0" labelOnly="1" outline="0" axis="axisPage" fieldPosition="2"/>
    </format>
    <format dxfId="2327">
      <pivotArea dataOnly="0" labelOnly="1" outline="0" fieldPosition="0">
        <references count="1">
          <reference field="3" count="0"/>
        </references>
      </pivotArea>
    </format>
    <format dxfId="2326">
      <pivotArea field="4" type="button" dataOnly="0" labelOnly="1" outline="0" axis="axisPage" fieldPosition="3"/>
    </format>
    <format dxfId="2325">
      <pivotArea dataOnly="0" labelOnly="1" outline="0" fieldPosition="0">
        <references count="1">
          <reference field="4" count="0"/>
        </references>
      </pivotArea>
    </format>
    <format dxfId="2324">
      <pivotArea field="5" type="button" dataOnly="0" labelOnly="1" outline="0" axis="axisPage" fieldPosition="4"/>
    </format>
    <format dxfId="2323">
      <pivotArea dataOnly="0" labelOnly="1" outline="0" fieldPosition="0">
        <references count="1">
          <reference field="5" count="0"/>
        </references>
      </pivotArea>
    </format>
    <format dxfId="2322">
      <pivotArea field="2" type="button" dataOnly="0" labelOnly="1" outline="0" axis="axisPage" fieldPosition="1"/>
    </format>
    <format dxfId="2321">
      <pivotArea field="3" type="button" dataOnly="0" labelOnly="1" outline="0" axis="axisPage" fieldPosition="2"/>
    </format>
    <format dxfId="2320">
      <pivotArea dataOnly="0" labelOnly="1" outline="0" fieldPosition="0">
        <references count="1">
          <reference field="3" count="0"/>
        </references>
      </pivotArea>
    </format>
    <format dxfId="2319">
      <pivotArea field="4" type="button" dataOnly="0" labelOnly="1" outline="0" axis="axisPage" fieldPosition="3"/>
    </format>
    <format dxfId="2318">
      <pivotArea dataOnly="0" labelOnly="1" outline="0" fieldPosition="0">
        <references count="1">
          <reference field="4" count="0"/>
        </references>
      </pivotArea>
    </format>
    <format dxfId="2317">
      <pivotArea field="5" type="button" dataOnly="0" labelOnly="1" outline="0" axis="axisPage" fieldPosition="4"/>
    </format>
    <format dxfId="2316">
      <pivotArea dataOnly="0" labelOnly="1" outline="0" fieldPosition="0">
        <references count="1">
          <reference field="5" count="0"/>
        </references>
      </pivotArea>
    </format>
    <format dxfId="2315">
      <pivotArea field="2" type="button" dataOnly="0" labelOnly="1" outline="0" axis="axisPage" fieldPosition="1"/>
    </format>
    <format dxfId="2314">
      <pivotArea field="3" type="button" dataOnly="0" labelOnly="1" outline="0" axis="axisPage" fieldPosition="2"/>
    </format>
    <format dxfId="2313">
      <pivotArea dataOnly="0" labelOnly="1" outline="0" fieldPosition="0">
        <references count="1">
          <reference field="3" count="0"/>
        </references>
      </pivotArea>
    </format>
    <format dxfId="2312">
      <pivotArea field="4" type="button" dataOnly="0" labelOnly="1" outline="0" axis="axisPage" fieldPosition="3"/>
    </format>
    <format dxfId="2311">
      <pivotArea dataOnly="0" labelOnly="1" outline="0" fieldPosition="0">
        <references count="1">
          <reference field="4" count="0"/>
        </references>
      </pivotArea>
    </format>
    <format dxfId="2310">
      <pivotArea field="5" type="button" dataOnly="0" labelOnly="1" outline="0" axis="axisPage" fieldPosition="4"/>
    </format>
    <format dxfId="2309">
      <pivotArea dataOnly="0" labelOnly="1" outline="0" fieldPosition="0">
        <references count="1">
          <reference field="5" count="0"/>
        </references>
      </pivotArea>
    </format>
    <format dxfId="2308">
      <pivotArea type="all" dataOnly="0" outline="0" fieldPosition="0"/>
    </format>
    <format dxfId="2307">
      <pivotArea field="7" type="button" dataOnly="0" labelOnly="1" outline="0"/>
    </format>
    <format dxfId="2306">
      <pivotArea field="7" type="button" dataOnly="0" labelOnly="1" outline="0"/>
    </format>
    <format dxfId="2305">
      <pivotArea grandRow="1" outline="0" collapsedLevelsAreSubtotals="1" fieldPosition="0"/>
    </format>
    <format dxfId="2304">
      <pivotArea dataOnly="0" labelOnly="1" grandRow="1" outline="0" fieldPosition="0"/>
    </format>
    <format dxfId="2303">
      <pivotArea grandRow="1" outline="0" collapsedLevelsAreSubtotals="1" fieldPosition="0"/>
    </format>
    <format dxfId="2302">
      <pivotArea dataOnly="0" labelOnly="1" grandRow="1" outline="0" fieldPosition="0"/>
    </format>
    <format dxfId="2301">
      <pivotArea field="8" type="button" dataOnly="0" labelOnly="1" outline="0"/>
    </format>
    <format dxfId="2300">
      <pivotArea field="8" type="button" dataOnly="0" labelOnly="1" outline="0"/>
    </format>
    <format dxfId="2299">
      <pivotArea type="all" dataOnly="0" outline="0" fieldPosition="0"/>
    </format>
    <format dxfId="2298">
      <pivotArea type="all" dataOnly="0" outline="0" fieldPosition="0"/>
    </format>
    <format dxfId="2297">
      <pivotArea field="9" type="button" dataOnly="0" labelOnly="1" outline="0"/>
    </format>
    <format dxfId="2296">
      <pivotArea field="9" type="button" dataOnly="0" labelOnly="1" outline="0"/>
    </format>
    <format dxfId="2295">
      <pivotArea field="10" type="button" dataOnly="0" labelOnly="1" outline="0"/>
    </format>
    <format dxfId="2294">
      <pivotArea field="10" type="button" dataOnly="0" labelOnly="1" outline="0"/>
    </format>
    <format dxfId="2293">
      <pivotArea field="11" type="button" dataOnly="0" labelOnly="1" outline="0"/>
    </format>
    <format dxfId="2292">
      <pivotArea field="11" type="button" dataOnly="0" labelOnly="1" outline="0"/>
    </format>
    <format dxfId="2291">
      <pivotArea type="all" dataOnly="0" outline="0" fieldPosition="0"/>
    </format>
    <format dxfId="2290">
      <pivotArea type="all" dataOnly="0" outline="0" fieldPosition="0"/>
    </format>
    <format dxfId="2289">
      <pivotArea field="12" type="button" dataOnly="0" labelOnly="1" outline="0"/>
    </format>
    <format dxfId="2288">
      <pivotArea field="12" type="button" dataOnly="0" labelOnly="1" outline="0"/>
    </format>
    <format dxfId="2287">
      <pivotArea field="13" type="button" dataOnly="0" labelOnly="1" outline="0"/>
    </format>
    <format dxfId="2286">
      <pivotArea field="13" type="button" dataOnly="0" labelOnly="1" outline="0"/>
    </format>
    <format dxfId="2285">
      <pivotArea field="18" type="button" dataOnly="0" labelOnly="1" outline="0"/>
    </format>
    <format dxfId="2284">
      <pivotArea field="18" type="button" dataOnly="0" labelOnly="1" outline="0"/>
    </format>
    <format dxfId="2283">
      <pivotArea outline="0" fieldPosition="0">
        <references count="1">
          <reference field="4294967294" count="1">
            <x v="1"/>
          </reference>
        </references>
      </pivotArea>
    </format>
    <format dxfId="2282">
      <pivotArea field="20" type="button" dataOnly="0" labelOnly="1" outline="0" axis="axisRow" fieldPosition="0"/>
    </format>
    <format dxfId="228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80">
      <pivotArea field="20" type="button" dataOnly="0" labelOnly="1" outline="0" axis="axisRow" fieldPosition="0"/>
    </format>
    <format dxfId="227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78">
      <pivotArea field="2" type="button" dataOnly="0" labelOnly="1" outline="0" axis="axisPage" fieldPosition="1"/>
    </format>
    <format dxfId="2277">
      <pivotArea field="3" type="button" dataOnly="0" labelOnly="1" outline="0" axis="axisPage" fieldPosition="2"/>
    </format>
    <format dxfId="2276">
      <pivotArea dataOnly="0" labelOnly="1" outline="0" fieldPosition="0">
        <references count="1">
          <reference field="3" count="0"/>
        </references>
      </pivotArea>
    </format>
    <format dxfId="2275">
      <pivotArea field="4" type="button" dataOnly="0" labelOnly="1" outline="0" axis="axisPage" fieldPosition="3"/>
    </format>
    <format dxfId="2274">
      <pivotArea dataOnly="0" labelOnly="1" outline="0" fieldPosition="0">
        <references count="1">
          <reference field="4" count="0"/>
        </references>
      </pivotArea>
    </format>
    <format dxfId="2273">
      <pivotArea field="5" type="button" dataOnly="0" labelOnly="1" outline="0" axis="axisPage" fieldPosition="4"/>
    </format>
    <format dxfId="2272">
      <pivotArea dataOnly="0" labelOnly="1" outline="0" fieldPosition="0">
        <references count="1">
          <reference field="5" count="0"/>
        </references>
      </pivotArea>
    </format>
    <format dxfId="2271">
      <pivotArea field="20" type="button" dataOnly="0" labelOnly="1" outline="0" axis="axisRow" fieldPosition="0"/>
    </format>
    <format dxfId="227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69">
      <pivotArea grandRow="1" outline="0" collapsedLevelsAreSubtotals="1" fieldPosition="0"/>
    </format>
    <format dxfId="2268">
      <pivotArea dataOnly="0" labelOnly="1" grandRow="1" outline="0" fieldPosition="0"/>
    </format>
    <format dxfId="2267">
      <pivotArea dataOnly="0" labelOnly="1" outline="0" fieldPosition="0">
        <references count="1">
          <reference field="2" count="0"/>
        </references>
      </pivotArea>
    </format>
    <format dxfId="2266">
      <pivotArea dataOnly="0" labelOnly="1" outline="0" fieldPosition="0">
        <references count="1">
          <reference field="2" count="0"/>
        </references>
      </pivotArea>
    </format>
    <format dxfId="2265">
      <pivotArea field="20" type="button" dataOnly="0" labelOnly="1" outline="0" axis="axisRow" fieldPosition="0"/>
    </format>
    <format dxfId="226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20" count="1" selected="0">
            <x v="3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20" count="1" selected="0">
            <x v="2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20" count="1" selected="0">
            <x v="1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20" count="1" selected="0">
            <x v="0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20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20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20" count="1" selected="0">
            <x v="3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20" count="1" selected="0">
            <x v="2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20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20" count="1" selected="0">
            <x v="0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20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20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20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20" count="1" selected="0">
            <x v="2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20" count="1" selected="0">
            <x v="1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20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2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PivotTable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Experience">
  <location ref="A48:C52" firstHeaderRow="0" firstDataRow="1" firstDataCol="1" rowPageCount="1" colPageCount="1"/>
  <pivotFields count="52">
    <pivotField numFmtId="3" showAll="0"/>
    <pivotField showAll="0"/>
    <pivotField axis="axisPage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showAll="0"/>
    <pivotField axis="axisRow" dataField="1" showAll="0">
      <items count="9">
        <item m="1" x="6"/>
        <item m="1" x="4"/>
        <item m="1" x="7"/>
        <item m="1" x="5"/>
        <item x="2"/>
        <item m="1" x="3"/>
        <item x="0"/>
        <item x="1"/>
        <item t="default"/>
      </items>
    </pivotField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4"/>
  </rowFields>
  <rowItems count="4">
    <i>
      <x v="4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Counter Experience" fld="4" subtotal="count" baseField="0" baseItem="0"/>
    <dataField name="Percentage Experience" fld="4" subtotal="count" showDataAs="percentOfTotal" baseField="5" baseItem="0" numFmtId="10"/>
  </dataFields>
  <formats count="23">
    <format dxfId="3160">
      <pivotArea dataOnly="0" grandRow="1" fieldPosition="0"/>
    </format>
    <format dxfId="3159">
      <pivotArea field="4" type="button" dataOnly="0" labelOnly="1" outline="0" axis="axisRow" fieldPosition="0"/>
    </format>
    <format dxfId="315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57">
      <pivotArea field="4" type="button" dataOnly="0" labelOnly="1" outline="0" axis="axisRow" fieldPosition="0"/>
    </format>
    <format dxfId="315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55">
      <pivotArea grandRow="1" outline="0" collapsedLevelsAreSubtotals="1" fieldPosition="0"/>
    </format>
    <format dxfId="3154">
      <pivotArea dataOnly="0" labelOnly="1" grandRow="1" outline="0" fieldPosition="0"/>
    </format>
    <format dxfId="3153">
      <pivotArea field="2" type="button" dataOnly="0" labelOnly="1" outline="0" axis="axisPage" fieldPosition="0"/>
    </format>
    <format dxfId="3152">
      <pivotArea field="2" type="button" dataOnly="0" labelOnly="1" outline="0" axis="axisPage" fieldPosition="0"/>
    </format>
    <format dxfId="3151">
      <pivotArea type="all" dataOnly="0" outline="0" fieldPosition="0"/>
    </format>
    <format dxfId="3150">
      <pivotArea field="2" type="button" dataOnly="0" labelOnly="1" outline="0" axis="axisPage" fieldPosition="0"/>
    </format>
    <format dxfId="3149">
      <pivotArea field="2" type="button" dataOnly="0" labelOnly="1" outline="0" axis="axisPage" fieldPosition="0"/>
    </format>
    <format dxfId="3148">
      <pivotArea type="all" dataOnly="0" outline="0" fieldPosition="0"/>
    </format>
    <format dxfId="3147">
      <pivotArea type="all" dataOnly="0" outline="0" fieldPosition="0"/>
    </format>
    <format dxfId="3146">
      <pivotArea field="2" type="button" dataOnly="0" labelOnly="1" outline="0" axis="axisPage" fieldPosition="0"/>
    </format>
    <format dxfId="3145">
      <pivotArea field="4" type="button" dataOnly="0" labelOnly="1" outline="0" axis="axisRow" fieldPosition="0"/>
    </format>
    <format dxfId="3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43">
      <pivotArea grandRow="1" outline="0" collapsedLevelsAreSubtotals="1" fieldPosition="0"/>
    </format>
    <format dxfId="3142">
      <pivotArea dataOnly="0" labelOnly="1" grandRow="1" outline="0" fieldPosition="0"/>
    </format>
    <format dxfId="3141">
      <pivotArea dataOnly="0" labelOnly="1" outline="0" fieldPosition="0">
        <references count="1">
          <reference field="2" count="0"/>
        </references>
      </pivotArea>
    </format>
    <format dxfId="3140">
      <pivotArea dataOnly="0" labelOnly="1" outline="0" fieldPosition="0">
        <references count="1">
          <reference field="2" count="0"/>
        </references>
      </pivotArea>
    </format>
    <format dxfId="313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138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16">
    <chartFormat chart="0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20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2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122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123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12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2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26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127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128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129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13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31">
      <pivotArea type="data" outline="0" fieldPosition="0">
        <references count="2">
          <reference field="4294967294" count="1" selected="0">
            <x v="1"/>
          </reference>
          <reference field="4" count="1" selected="0">
            <x v="0"/>
          </reference>
        </references>
      </pivotArea>
    </chartFormat>
    <chartFormat chart="1" format="132">
      <pivotArea type="data" outline="0" fieldPosition="0">
        <references count="2">
          <reference field="4294967294" count="1" selected="0">
            <x v="1"/>
          </reference>
          <reference field="4" count="1" selected="0">
            <x v="1"/>
          </reference>
        </references>
      </pivotArea>
    </chartFormat>
    <chartFormat chart="1" format="133">
      <pivotArea type="data" outline="0" fieldPosition="0">
        <references count="2">
          <reference field="4294967294" count="1" selected="0">
            <x v="1"/>
          </reference>
          <reference field="4" count="1" selected="0">
            <x v="2"/>
          </reference>
        </references>
      </pivotArea>
    </chartFormat>
    <chartFormat chart="1" format="134">
      <pivotArea type="data" outline="0" fieldPosition="0">
        <references count="2">
          <reference field="4294967294" count="1" selected="0">
            <x v="1"/>
          </reference>
          <reference field="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PivotTable7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40:C4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axis="axisRow" dataField="1" showAll="0">
      <items count="9">
        <item x="2"/>
        <item x="1"/>
        <item x="0"/>
        <item x="3"/>
        <item m="1" x="6"/>
        <item m="1" x="4"/>
        <item m="1" x="7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9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3b" fld="19" subtotal="count" baseField="20" baseItem="0"/>
    <dataField name="Percentage of Question 3b" fld="19" subtotal="count" showDataAs="percentOfTotal" baseField="20" baseItem="0" numFmtId="10"/>
  </dataFields>
  <formats count="66">
    <format dxfId="2395">
      <pivotArea field="2" type="button" dataOnly="0" labelOnly="1" outline="0" axis="axisPage" fieldPosition="1"/>
    </format>
    <format dxfId="2394">
      <pivotArea field="3" type="button" dataOnly="0" labelOnly="1" outline="0" axis="axisPage" fieldPosition="2"/>
    </format>
    <format dxfId="2393">
      <pivotArea dataOnly="0" labelOnly="1" outline="0" fieldPosition="0">
        <references count="1">
          <reference field="3" count="0"/>
        </references>
      </pivotArea>
    </format>
    <format dxfId="2392">
      <pivotArea field="4" type="button" dataOnly="0" labelOnly="1" outline="0" axis="axisPage" fieldPosition="3"/>
    </format>
    <format dxfId="2391">
      <pivotArea dataOnly="0" labelOnly="1" outline="0" fieldPosition="0">
        <references count="1">
          <reference field="4" count="0"/>
        </references>
      </pivotArea>
    </format>
    <format dxfId="2390">
      <pivotArea field="5" type="button" dataOnly="0" labelOnly="1" outline="0" axis="axisPage" fieldPosition="4"/>
    </format>
    <format dxfId="2389">
      <pivotArea dataOnly="0" labelOnly="1" outline="0" fieldPosition="0">
        <references count="1">
          <reference field="5" count="0"/>
        </references>
      </pivotArea>
    </format>
    <format dxfId="2388">
      <pivotArea field="2" type="button" dataOnly="0" labelOnly="1" outline="0" axis="axisPage" fieldPosition="1"/>
    </format>
    <format dxfId="2387">
      <pivotArea field="3" type="button" dataOnly="0" labelOnly="1" outline="0" axis="axisPage" fieldPosition="2"/>
    </format>
    <format dxfId="2386">
      <pivotArea dataOnly="0" labelOnly="1" outline="0" fieldPosition="0">
        <references count="1">
          <reference field="3" count="0"/>
        </references>
      </pivotArea>
    </format>
    <format dxfId="2385">
      <pivotArea field="4" type="button" dataOnly="0" labelOnly="1" outline="0" axis="axisPage" fieldPosition="3"/>
    </format>
    <format dxfId="2384">
      <pivotArea dataOnly="0" labelOnly="1" outline="0" fieldPosition="0">
        <references count="1">
          <reference field="4" count="0"/>
        </references>
      </pivotArea>
    </format>
    <format dxfId="2383">
      <pivotArea field="5" type="button" dataOnly="0" labelOnly="1" outline="0" axis="axisPage" fieldPosition="4"/>
    </format>
    <format dxfId="2382">
      <pivotArea dataOnly="0" labelOnly="1" outline="0" fieldPosition="0">
        <references count="1">
          <reference field="5" count="0"/>
        </references>
      </pivotArea>
    </format>
    <format dxfId="2381">
      <pivotArea field="2" type="button" dataOnly="0" labelOnly="1" outline="0" axis="axisPage" fieldPosition="1"/>
    </format>
    <format dxfId="2380">
      <pivotArea field="3" type="button" dataOnly="0" labelOnly="1" outline="0" axis="axisPage" fieldPosition="2"/>
    </format>
    <format dxfId="2379">
      <pivotArea dataOnly="0" labelOnly="1" outline="0" fieldPosition="0">
        <references count="1">
          <reference field="3" count="0"/>
        </references>
      </pivotArea>
    </format>
    <format dxfId="2378">
      <pivotArea field="4" type="button" dataOnly="0" labelOnly="1" outline="0" axis="axisPage" fieldPosition="3"/>
    </format>
    <format dxfId="2377">
      <pivotArea dataOnly="0" labelOnly="1" outline="0" fieldPosition="0">
        <references count="1">
          <reference field="4" count="0"/>
        </references>
      </pivotArea>
    </format>
    <format dxfId="2376">
      <pivotArea field="5" type="button" dataOnly="0" labelOnly="1" outline="0" axis="axisPage" fieldPosition="4"/>
    </format>
    <format dxfId="2375">
      <pivotArea dataOnly="0" labelOnly="1" outline="0" fieldPosition="0">
        <references count="1">
          <reference field="5" count="0"/>
        </references>
      </pivotArea>
    </format>
    <format dxfId="2374">
      <pivotArea type="all" dataOnly="0" outline="0" fieldPosition="0"/>
    </format>
    <format dxfId="2373">
      <pivotArea field="7" type="button" dataOnly="0" labelOnly="1" outline="0"/>
    </format>
    <format dxfId="2372">
      <pivotArea field="7" type="button" dataOnly="0" labelOnly="1" outline="0"/>
    </format>
    <format dxfId="2371">
      <pivotArea grandRow="1" outline="0" collapsedLevelsAreSubtotals="1" fieldPosition="0"/>
    </format>
    <format dxfId="2370">
      <pivotArea dataOnly="0" labelOnly="1" grandRow="1" outline="0" fieldPosition="0"/>
    </format>
    <format dxfId="2369">
      <pivotArea grandRow="1" outline="0" collapsedLevelsAreSubtotals="1" fieldPosition="0"/>
    </format>
    <format dxfId="2368">
      <pivotArea dataOnly="0" labelOnly="1" grandRow="1" outline="0" fieldPosition="0"/>
    </format>
    <format dxfId="2367">
      <pivotArea field="8" type="button" dataOnly="0" labelOnly="1" outline="0"/>
    </format>
    <format dxfId="2366">
      <pivotArea field="8" type="button" dataOnly="0" labelOnly="1" outline="0"/>
    </format>
    <format dxfId="2365">
      <pivotArea type="all" dataOnly="0" outline="0" fieldPosition="0"/>
    </format>
    <format dxfId="2364">
      <pivotArea type="all" dataOnly="0" outline="0" fieldPosition="0"/>
    </format>
    <format dxfId="2363">
      <pivotArea field="9" type="button" dataOnly="0" labelOnly="1" outline="0"/>
    </format>
    <format dxfId="2362">
      <pivotArea field="9" type="button" dataOnly="0" labelOnly="1" outline="0"/>
    </format>
    <format dxfId="2361">
      <pivotArea field="10" type="button" dataOnly="0" labelOnly="1" outline="0"/>
    </format>
    <format dxfId="2360">
      <pivotArea field="10" type="button" dataOnly="0" labelOnly="1" outline="0"/>
    </format>
    <format dxfId="2359">
      <pivotArea field="11" type="button" dataOnly="0" labelOnly="1" outline="0"/>
    </format>
    <format dxfId="2358">
      <pivotArea field="11" type="button" dataOnly="0" labelOnly="1" outline="0"/>
    </format>
    <format dxfId="2357">
      <pivotArea type="all" dataOnly="0" outline="0" fieldPosition="0"/>
    </format>
    <format dxfId="2356">
      <pivotArea type="all" dataOnly="0" outline="0" fieldPosition="0"/>
    </format>
    <format dxfId="2355">
      <pivotArea field="12" type="button" dataOnly="0" labelOnly="1" outline="0"/>
    </format>
    <format dxfId="2354">
      <pivotArea field="12" type="button" dataOnly="0" labelOnly="1" outline="0"/>
    </format>
    <format dxfId="2353">
      <pivotArea field="13" type="button" dataOnly="0" labelOnly="1" outline="0"/>
    </format>
    <format dxfId="2352">
      <pivotArea field="13" type="button" dataOnly="0" labelOnly="1" outline="0"/>
    </format>
    <format dxfId="2351">
      <pivotArea field="18" type="button" dataOnly="0" labelOnly="1" outline="0"/>
    </format>
    <format dxfId="2350">
      <pivotArea field="18" type="button" dataOnly="0" labelOnly="1" outline="0"/>
    </format>
    <format dxfId="2349">
      <pivotArea outline="0" fieldPosition="0">
        <references count="1">
          <reference field="4294967294" count="1">
            <x v="1"/>
          </reference>
        </references>
      </pivotArea>
    </format>
    <format dxfId="2348">
      <pivotArea field="19" type="button" dataOnly="0" labelOnly="1" outline="0" axis="axisRow" fieldPosition="0"/>
    </format>
    <format dxfId="234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46">
      <pivotArea field="19" type="button" dataOnly="0" labelOnly="1" outline="0" axis="axisRow" fieldPosition="0"/>
    </format>
    <format dxfId="234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44">
      <pivotArea field="2" type="button" dataOnly="0" labelOnly="1" outline="0" axis="axisPage" fieldPosition="1"/>
    </format>
    <format dxfId="2343">
      <pivotArea field="3" type="button" dataOnly="0" labelOnly="1" outline="0" axis="axisPage" fieldPosition="2"/>
    </format>
    <format dxfId="2342">
      <pivotArea dataOnly="0" labelOnly="1" outline="0" fieldPosition="0">
        <references count="1">
          <reference field="3" count="0"/>
        </references>
      </pivotArea>
    </format>
    <format dxfId="2341">
      <pivotArea field="4" type="button" dataOnly="0" labelOnly="1" outline="0" axis="axisPage" fieldPosition="3"/>
    </format>
    <format dxfId="2340">
      <pivotArea dataOnly="0" labelOnly="1" outline="0" fieldPosition="0">
        <references count="1">
          <reference field="4" count="0"/>
        </references>
      </pivotArea>
    </format>
    <format dxfId="2339">
      <pivotArea field="5" type="button" dataOnly="0" labelOnly="1" outline="0" axis="axisPage" fieldPosition="4"/>
    </format>
    <format dxfId="2338">
      <pivotArea dataOnly="0" labelOnly="1" outline="0" fieldPosition="0">
        <references count="1">
          <reference field="5" count="0"/>
        </references>
      </pivotArea>
    </format>
    <format dxfId="2337">
      <pivotArea field="19" type="button" dataOnly="0" labelOnly="1" outline="0" axis="axisRow" fieldPosition="0"/>
    </format>
    <format dxfId="23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35">
      <pivotArea grandRow="1" outline="0" collapsedLevelsAreSubtotals="1" fieldPosition="0"/>
    </format>
    <format dxfId="2334">
      <pivotArea dataOnly="0" labelOnly="1" grandRow="1" outline="0" fieldPosition="0"/>
    </format>
    <format dxfId="2333">
      <pivotArea dataOnly="0" labelOnly="1" outline="0" fieldPosition="0">
        <references count="1">
          <reference field="2" count="0"/>
        </references>
      </pivotArea>
    </format>
    <format dxfId="2332">
      <pivotArea dataOnly="0" labelOnly="1" outline="0" fieldPosition="0">
        <references count="1">
          <reference field="2" count="0"/>
        </references>
      </pivotArea>
    </format>
    <format dxfId="2331">
      <pivotArea field="19" type="button" dataOnly="0" labelOnly="1" outline="0" axis="axisRow" fieldPosition="0"/>
    </format>
    <format dxfId="23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19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19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19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19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19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19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19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19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19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19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19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19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19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19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19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19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19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PivotTable5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40:C4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/>
    <pivotField axis="axisRow" dataField="1" showAll="0">
      <items count="10">
        <item x="1"/>
        <item x="3"/>
        <item x="0"/>
        <item x="2"/>
        <item m="1" x="4"/>
        <item m="1" x="7"/>
        <item m="1" x="5"/>
        <item h="1"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4b" fld="23" subtotal="count" baseField="24" baseItem="0"/>
    <dataField name="Percentage of Question 4b" fld="23" subtotal="count" showDataAs="percentOfTotal" baseField="24" baseItem="0" numFmtId="10"/>
  </dataFields>
  <formats count="67">
    <format dxfId="2066">
      <pivotArea field="2" type="button" dataOnly="0" labelOnly="1" outline="0" axis="axisPage" fieldPosition="1"/>
    </format>
    <format dxfId="2065">
      <pivotArea field="3" type="button" dataOnly="0" labelOnly="1" outline="0" axis="axisPage" fieldPosition="2"/>
    </format>
    <format dxfId="2064">
      <pivotArea dataOnly="0" labelOnly="1" outline="0" fieldPosition="0">
        <references count="1">
          <reference field="3" count="0"/>
        </references>
      </pivotArea>
    </format>
    <format dxfId="2063">
      <pivotArea field="4" type="button" dataOnly="0" labelOnly="1" outline="0" axis="axisPage" fieldPosition="3"/>
    </format>
    <format dxfId="2062">
      <pivotArea dataOnly="0" labelOnly="1" outline="0" fieldPosition="0">
        <references count="1">
          <reference field="4" count="0"/>
        </references>
      </pivotArea>
    </format>
    <format dxfId="2061">
      <pivotArea field="5" type="button" dataOnly="0" labelOnly="1" outline="0" axis="axisPage" fieldPosition="4"/>
    </format>
    <format dxfId="2060">
      <pivotArea dataOnly="0" labelOnly="1" outline="0" fieldPosition="0">
        <references count="1">
          <reference field="5" count="0"/>
        </references>
      </pivotArea>
    </format>
    <format dxfId="2059">
      <pivotArea field="2" type="button" dataOnly="0" labelOnly="1" outline="0" axis="axisPage" fieldPosition="1"/>
    </format>
    <format dxfId="2058">
      <pivotArea field="3" type="button" dataOnly="0" labelOnly="1" outline="0" axis="axisPage" fieldPosition="2"/>
    </format>
    <format dxfId="2057">
      <pivotArea dataOnly="0" labelOnly="1" outline="0" fieldPosition="0">
        <references count="1">
          <reference field="3" count="0"/>
        </references>
      </pivotArea>
    </format>
    <format dxfId="2056">
      <pivotArea field="4" type="button" dataOnly="0" labelOnly="1" outline="0" axis="axisPage" fieldPosition="3"/>
    </format>
    <format dxfId="2055">
      <pivotArea dataOnly="0" labelOnly="1" outline="0" fieldPosition="0">
        <references count="1">
          <reference field="4" count="0"/>
        </references>
      </pivotArea>
    </format>
    <format dxfId="2054">
      <pivotArea field="5" type="button" dataOnly="0" labelOnly="1" outline="0" axis="axisPage" fieldPosition="4"/>
    </format>
    <format dxfId="2053">
      <pivotArea dataOnly="0" labelOnly="1" outline="0" fieldPosition="0">
        <references count="1">
          <reference field="5" count="0"/>
        </references>
      </pivotArea>
    </format>
    <format dxfId="2052">
      <pivotArea field="2" type="button" dataOnly="0" labelOnly="1" outline="0" axis="axisPage" fieldPosition="1"/>
    </format>
    <format dxfId="2051">
      <pivotArea field="3" type="button" dataOnly="0" labelOnly="1" outline="0" axis="axisPage" fieldPosition="2"/>
    </format>
    <format dxfId="2050">
      <pivotArea dataOnly="0" labelOnly="1" outline="0" fieldPosition="0">
        <references count="1">
          <reference field="3" count="0"/>
        </references>
      </pivotArea>
    </format>
    <format dxfId="2049">
      <pivotArea field="4" type="button" dataOnly="0" labelOnly="1" outline="0" axis="axisPage" fieldPosition="3"/>
    </format>
    <format dxfId="2048">
      <pivotArea dataOnly="0" labelOnly="1" outline="0" fieldPosition="0">
        <references count="1">
          <reference field="4" count="0"/>
        </references>
      </pivotArea>
    </format>
    <format dxfId="2047">
      <pivotArea field="5" type="button" dataOnly="0" labelOnly="1" outline="0" axis="axisPage" fieldPosition="4"/>
    </format>
    <format dxfId="2046">
      <pivotArea dataOnly="0" labelOnly="1" outline="0" fieldPosition="0">
        <references count="1">
          <reference field="5" count="0"/>
        </references>
      </pivotArea>
    </format>
    <format dxfId="2045">
      <pivotArea type="all" dataOnly="0" outline="0" fieldPosition="0"/>
    </format>
    <format dxfId="2044">
      <pivotArea field="7" type="button" dataOnly="0" labelOnly="1" outline="0"/>
    </format>
    <format dxfId="2043">
      <pivotArea field="7" type="button" dataOnly="0" labelOnly="1" outline="0"/>
    </format>
    <format dxfId="2042">
      <pivotArea grandRow="1" outline="0" collapsedLevelsAreSubtotals="1" fieldPosition="0"/>
    </format>
    <format dxfId="2041">
      <pivotArea dataOnly="0" labelOnly="1" grandRow="1" outline="0" fieldPosition="0"/>
    </format>
    <format dxfId="2040">
      <pivotArea grandRow="1" outline="0" collapsedLevelsAreSubtotals="1" fieldPosition="0"/>
    </format>
    <format dxfId="2039">
      <pivotArea dataOnly="0" labelOnly="1" grandRow="1" outline="0" fieldPosition="0"/>
    </format>
    <format dxfId="2038">
      <pivotArea field="8" type="button" dataOnly="0" labelOnly="1" outline="0"/>
    </format>
    <format dxfId="2037">
      <pivotArea field="8" type="button" dataOnly="0" labelOnly="1" outline="0"/>
    </format>
    <format dxfId="2036">
      <pivotArea type="all" dataOnly="0" outline="0" fieldPosition="0"/>
    </format>
    <format dxfId="2035">
      <pivotArea type="all" dataOnly="0" outline="0" fieldPosition="0"/>
    </format>
    <format dxfId="2034">
      <pivotArea field="9" type="button" dataOnly="0" labelOnly="1" outline="0"/>
    </format>
    <format dxfId="2033">
      <pivotArea field="9" type="button" dataOnly="0" labelOnly="1" outline="0"/>
    </format>
    <format dxfId="2032">
      <pivotArea field="10" type="button" dataOnly="0" labelOnly="1" outline="0"/>
    </format>
    <format dxfId="2031">
      <pivotArea field="10" type="button" dataOnly="0" labelOnly="1" outline="0"/>
    </format>
    <format dxfId="2030">
      <pivotArea field="11" type="button" dataOnly="0" labelOnly="1" outline="0"/>
    </format>
    <format dxfId="2029">
      <pivotArea field="11" type="button" dataOnly="0" labelOnly="1" outline="0"/>
    </format>
    <format dxfId="2028">
      <pivotArea type="all" dataOnly="0" outline="0" fieldPosition="0"/>
    </format>
    <format dxfId="2027">
      <pivotArea type="all" dataOnly="0" outline="0" fieldPosition="0"/>
    </format>
    <format dxfId="2026">
      <pivotArea field="12" type="button" dataOnly="0" labelOnly="1" outline="0"/>
    </format>
    <format dxfId="2025">
      <pivotArea field="12" type="button" dataOnly="0" labelOnly="1" outline="0"/>
    </format>
    <format dxfId="2024">
      <pivotArea field="13" type="button" dataOnly="0" labelOnly="1" outline="0"/>
    </format>
    <format dxfId="2023">
      <pivotArea field="13" type="button" dataOnly="0" labelOnly="1" outline="0"/>
    </format>
    <format dxfId="2022">
      <pivotArea field="18" type="button" dataOnly="0" labelOnly="1" outline="0"/>
    </format>
    <format dxfId="2021">
      <pivotArea field="18" type="button" dataOnly="0" labelOnly="1" outline="0"/>
    </format>
    <format dxfId="2020">
      <pivotArea outline="0" fieldPosition="0">
        <references count="1">
          <reference field="4294967294" count="1">
            <x v="1"/>
          </reference>
        </references>
      </pivotArea>
    </format>
    <format dxfId="2019">
      <pivotArea field="23" type="button" dataOnly="0" labelOnly="1" outline="0" axis="axisRow" fieldPosition="0"/>
    </format>
    <format dxfId="20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17">
      <pivotArea field="23" type="button" dataOnly="0" labelOnly="1" outline="0" axis="axisRow" fieldPosition="0"/>
    </format>
    <format dxfId="20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15">
      <pivotArea field="2" type="button" dataOnly="0" labelOnly="1" outline="0" axis="axisPage" fieldPosition="1"/>
    </format>
    <format dxfId="2014">
      <pivotArea field="3" type="button" dataOnly="0" labelOnly="1" outline="0" axis="axisPage" fieldPosition="2"/>
    </format>
    <format dxfId="2013">
      <pivotArea dataOnly="0" labelOnly="1" outline="0" fieldPosition="0">
        <references count="1">
          <reference field="3" count="0"/>
        </references>
      </pivotArea>
    </format>
    <format dxfId="2012">
      <pivotArea field="4" type="button" dataOnly="0" labelOnly="1" outline="0" axis="axisPage" fieldPosition="3"/>
    </format>
    <format dxfId="2011">
      <pivotArea dataOnly="0" labelOnly="1" outline="0" fieldPosition="0">
        <references count="1">
          <reference field="4" count="0"/>
        </references>
      </pivotArea>
    </format>
    <format dxfId="2010">
      <pivotArea field="5" type="button" dataOnly="0" labelOnly="1" outline="0" axis="axisPage" fieldPosition="4"/>
    </format>
    <format dxfId="2009">
      <pivotArea dataOnly="0" labelOnly="1" outline="0" fieldPosition="0">
        <references count="1">
          <reference field="5" count="0"/>
        </references>
      </pivotArea>
    </format>
    <format dxfId="2008">
      <pivotArea field="23" type="button" dataOnly="0" labelOnly="1" outline="0" axis="axisRow" fieldPosition="0"/>
    </format>
    <format dxfId="200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06">
      <pivotArea grandRow="1" outline="0" collapsedLevelsAreSubtotals="1" fieldPosition="0"/>
    </format>
    <format dxfId="2005">
      <pivotArea dataOnly="0" labelOnly="1" grandRow="1" outline="0" fieldPosition="0"/>
    </format>
    <format dxfId="2004">
      <pivotArea dataOnly="0" labelOnly="1" fieldPosition="0">
        <references count="1">
          <reference field="23" count="1">
            <x v="4"/>
          </reference>
        </references>
      </pivotArea>
    </format>
    <format dxfId="2003">
      <pivotArea dataOnly="0" labelOnly="1" outline="0" fieldPosition="0">
        <references count="1">
          <reference field="2" count="0"/>
        </references>
      </pivotArea>
    </format>
    <format dxfId="2002">
      <pivotArea dataOnly="0" labelOnly="1" outline="0" fieldPosition="0">
        <references count="1">
          <reference field="2" count="0"/>
        </references>
      </pivotArea>
    </format>
    <format dxfId="2001">
      <pivotArea field="23" type="button" dataOnly="0" labelOnly="1" outline="0" axis="axisRow" fieldPosition="0"/>
    </format>
    <format dxfId="200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4">
    <chartFormat chart="1" format="10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02">
      <pivotArea type="data" outline="0" fieldPosition="0">
        <references count="2">
          <reference field="4294967294" count="1" selected="0">
            <x v="0"/>
          </reference>
          <reference field="23" count="1" selected="0">
            <x v="0"/>
          </reference>
        </references>
      </pivotArea>
    </chartFormat>
    <chartFormat chart="1" format="103">
      <pivotArea type="data" outline="0" fieldPosition="0">
        <references count="2">
          <reference field="4294967294" count="1" selected="0">
            <x v="0"/>
          </reference>
          <reference field="23" count="1" selected="0">
            <x v="1"/>
          </reference>
        </references>
      </pivotArea>
    </chartFormat>
    <chartFormat chart="1" format="104">
      <pivotArea type="data" outline="0" fieldPosition="0">
        <references count="2">
          <reference field="4294967294" count="1" selected="0">
            <x v="0"/>
          </reference>
          <reference field="23" count="1" selected="0">
            <x v="2"/>
          </reference>
        </references>
      </pivotArea>
    </chartFormat>
    <chartFormat chart="1" format="105">
      <pivotArea type="data" outline="0" fieldPosition="0">
        <references count="2">
          <reference field="4294967294" count="1" selected="0">
            <x v="0"/>
          </reference>
          <reference field="23" count="1" selected="0">
            <x v="3"/>
          </reference>
        </references>
      </pivotArea>
    </chartFormat>
    <chartFormat chart="1" format="106">
      <pivotArea type="data" outline="0" fieldPosition="0">
        <references count="2">
          <reference field="4294967294" count="1" selected="0">
            <x v="0"/>
          </reference>
          <reference field="23" count="1" selected="0">
            <x v="5"/>
          </reference>
        </references>
      </pivotArea>
    </chartFormat>
    <chartFormat chart="1" format="107">
      <pivotArea type="data" outline="0" fieldPosition="0">
        <references count="2">
          <reference field="4294967294" count="1" selected="0">
            <x v="0"/>
          </reference>
          <reference field="23" count="1" selected="0">
            <x v="4"/>
          </reference>
        </references>
      </pivotArea>
    </chartFormat>
    <chartFormat chart="1" format="10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10">
      <pivotArea type="data" outline="0" fieldPosition="0">
        <references count="2">
          <reference field="4294967294" count="1" selected="0">
            <x v="0"/>
          </reference>
          <reference field="23" count="1" selected="0">
            <x v="6"/>
          </reference>
        </references>
      </pivotArea>
    </chartFormat>
    <chartFormat chart="2" format="1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12">
      <pivotArea type="data" outline="0" fieldPosition="0">
        <references count="2">
          <reference field="4294967294" count="1" selected="0">
            <x v="0"/>
          </reference>
          <reference field="23" count="1" selected="0">
            <x v="0"/>
          </reference>
        </references>
      </pivotArea>
    </chartFormat>
    <chartFormat chart="2" format="113">
      <pivotArea type="data" outline="0" fieldPosition="0">
        <references count="2">
          <reference field="4294967294" count="1" selected="0">
            <x v="0"/>
          </reference>
          <reference field="23" count="1" selected="0">
            <x v="1"/>
          </reference>
        </references>
      </pivotArea>
    </chartFormat>
    <chartFormat chart="2" format="114">
      <pivotArea type="data" outline="0" fieldPosition="0">
        <references count="2">
          <reference field="4294967294" count="1" selected="0">
            <x v="0"/>
          </reference>
          <reference field="23" count="1" selected="0">
            <x v="2"/>
          </reference>
        </references>
      </pivotArea>
    </chartFormat>
    <chartFormat chart="2" format="115">
      <pivotArea type="data" outline="0" fieldPosition="0">
        <references count="2">
          <reference field="4294967294" count="1" selected="0">
            <x v="0"/>
          </reference>
          <reference field="23" count="1" selected="0">
            <x v="3"/>
          </reference>
        </references>
      </pivotArea>
    </chartFormat>
    <chartFormat chart="2" format="116">
      <pivotArea type="data" outline="0" fieldPosition="0">
        <references count="2">
          <reference field="4294967294" count="1" selected="0">
            <x v="0"/>
          </reference>
          <reference field="23" count="1" selected="0">
            <x v="5"/>
          </reference>
        </references>
      </pivotArea>
    </chartFormat>
    <chartFormat chart="2" format="117">
      <pivotArea type="data" outline="0" fieldPosition="0">
        <references count="2">
          <reference field="4294967294" count="1" selected="0">
            <x v="0"/>
          </reference>
          <reference field="23" count="1" selected="0">
            <x v="4"/>
          </reference>
        </references>
      </pivotArea>
    </chartFormat>
    <chartFormat chart="2" format="118">
      <pivotArea type="data" outline="0" fieldPosition="0">
        <references count="2">
          <reference field="4294967294" count="1" selected="0">
            <x v="0"/>
          </reference>
          <reference field="23" count="1" selected="0">
            <x v="6"/>
          </reference>
        </references>
      </pivotArea>
    </chartFormat>
    <chartFormat chart="2" format="11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0">
      <pivotArea type="data" outline="0" fieldPosition="0">
        <references count="2">
          <reference field="4294967294" count="1" selected="0">
            <x v="1"/>
          </reference>
          <reference field="23" count="1" selected="0">
            <x v="0"/>
          </reference>
        </references>
      </pivotArea>
    </chartFormat>
    <chartFormat chart="2" format="121">
      <pivotArea type="data" outline="0" fieldPosition="0">
        <references count="2">
          <reference field="4294967294" count="1" selected="0">
            <x v="1"/>
          </reference>
          <reference field="23" count="1" selected="0">
            <x v="1"/>
          </reference>
        </references>
      </pivotArea>
    </chartFormat>
    <chartFormat chart="2" format="122">
      <pivotArea type="data" outline="0" fieldPosition="0">
        <references count="2">
          <reference field="4294967294" count="1" selected="0">
            <x v="1"/>
          </reference>
          <reference field="23" count="1" selected="0">
            <x v="2"/>
          </reference>
        </references>
      </pivotArea>
    </chartFormat>
    <chartFormat chart="2" format="123">
      <pivotArea type="data" outline="0" fieldPosition="0">
        <references count="2">
          <reference field="4294967294" count="1" selected="0">
            <x v="1"/>
          </reference>
          <reference field="23" count="1" selected="0">
            <x v="3"/>
          </reference>
        </references>
      </pivotArea>
    </chartFormat>
    <chartFormat chart="2" format="124">
      <pivotArea type="data" outline="0" fieldPosition="0">
        <references count="2">
          <reference field="4294967294" count="1" selected="0">
            <x v="1"/>
          </reference>
          <reference field="23" count="1" selected="0">
            <x v="4"/>
          </reference>
        </references>
      </pivotArea>
    </chartFormat>
    <chartFormat chart="2" format="125">
      <pivotArea type="data" outline="0" fieldPosition="0">
        <references count="2">
          <reference field="4294967294" count="1" selected="0">
            <x v="1"/>
          </reference>
          <reference field="23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1000000}" name="PivotTable6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22:C27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axis="axisRow" dataField="1" showAll="0">
      <items count="10">
        <item x="0"/>
        <item x="1"/>
        <item x="2"/>
        <item x="3"/>
        <item m="1" x="4"/>
        <item m="1" x="7"/>
        <item m="1" x="5"/>
        <item h="1" m="1" x="8"/>
        <item h="1"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4a" fld="22" subtotal="count" baseField="23" baseItem="0"/>
    <dataField name="Percentage of Question 4a" fld="22" subtotal="count" showDataAs="percentOfTotal" baseField="23" baseItem="0" numFmtId="10"/>
  </dataFields>
  <formats count="67">
    <format dxfId="2133">
      <pivotArea field="2" type="button" dataOnly="0" labelOnly="1" outline="0" axis="axisPage" fieldPosition="1"/>
    </format>
    <format dxfId="2132">
      <pivotArea field="3" type="button" dataOnly="0" labelOnly="1" outline="0" axis="axisPage" fieldPosition="2"/>
    </format>
    <format dxfId="2131">
      <pivotArea dataOnly="0" labelOnly="1" outline="0" fieldPosition="0">
        <references count="1">
          <reference field="3" count="0"/>
        </references>
      </pivotArea>
    </format>
    <format dxfId="2130">
      <pivotArea field="4" type="button" dataOnly="0" labelOnly="1" outline="0" axis="axisPage" fieldPosition="3"/>
    </format>
    <format dxfId="2129">
      <pivotArea dataOnly="0" labelOnly="1" outline="0" fieldPosition="0">
        <references count="1">
          <reference field="4" count="0"/>
        </references>
      </pivotArea>
    </format>
    <format dxfId="2128">
      <pivotArea field="5" type="button" dataOnly="0" labelOnly="1" outline="0" axis="axisPage" fieldPosition="4"/>
    </format>
    <format dxfId="2127">
      <pivotArea dataOnly="0" labelOnly="1" outline="0" fieldPosition="0">
        <references count="1">
          <reference field="5" count="0"/>
        </references>
      </pivotArea>
    </format>
    <format dxfId="2126">
      <pivotArea field="2" type="button" dataOnly="0" labelOnly="1" outline="0" axis="axisPage" fieldPosition="1"/>
    </format>
    <format dxfId="2125">
      <pivotArea field="3" type="button" dataOnly="0" labelOnly="1" outline="0" axis="axisPage" fieldPosition="2"/>
    </format>
    <format dxfId="2124">
      <pivotArea dataOnly="0" labelOnly="1" outline="0" fieldPosition="0">
        <references count="1">
          <reference field="3" count="0"/>
        </references>
      </pivotArea>
    </format>
    <format dxfId="2123">
      <pivotArea field="4" type="button" dataOnly="0" labelOnly="1" outline="0" axis="axisPage" fieldPosition="3"/>
    </format>
    <format dxfId="2122">
      <pivotArea dataOnly="0" labelOnly="1" outline="0" fieldPosition="0">
        <references count="1">
          <reference field="4" count="0"/>
        </references>
      </pivotArea>
    </format>
    <format dxfId="2121">
      <pivotArea field="5" type="button" dataOnly="0" labelOnly="1" outline="0" axis="axisPage" fieldPosition="4"/>
    </format>
    <format dxfId="2120">
      <pivotArea dataOnly="0" labelOnly="1" outline="0" fieldPosition="0">
        <references count="1">
          <reference field="5" count="0"/>
        </references>
      </pivotArea>
    </format>
    <format dxfId="2119">
      <pivotArea field="2" type="button" dataOnly="0" labelOnly="1" outline="0" axis="axisPage" fieldPosition="1"/>
    </format>
    <format dxfId="2118">
      <pivotArea field="3" type="button" dataOnly="0" labelOnly="1" outline="0" axis="axisPage" fieldPosition="2"/>
    </format>
    <format dxfId="2117">
      <pivotArea dataOnly="0" labelOnly="1" outline="0" fieldPosition="0">
        <references count="1">
          <reference field="3" count="0"/>
        </references>
      </pivotArea>
    </format>
    <format dxfId="2116">
      <pivotArea field="4" type="button" dataOnly="0" labelOnly="1" outline="0" axis="axisPage" fieldPosition="3"/>
    </format>
    <format dxfId="2115">
      <pivotArea dataOnly="0" labelOnly="1" outline="0" fieldPosition="0">
        <references count="1">
          <reference field="4" count="0"/>
        </references>
      </pivotArea>
    </format>
    <format dxfId="2114">
      <pivotArea field="5" type="button" dataOnly="0" labelOnly="1" outline="0" axis="axisPage" fieldPosition="4"/>
    </format>
    <format dxfId="2113">
      <pivotArea dataOnly="0" labelOnly="1" outline="0" fieldPosition="0">
        <references count="1">
          <reference field="5" count="0"/>
        </references>
      </pivotArea>
    </format>
    <format dxfId="2112">
      <pivotArea type="all" dataOnly="0" outline="0" fieldPosition="0"/>
    </format>
    <format dxfId="2111">
      <pivotArea field="7" type="button" dataOnly="0" labelOnly="1" outline="0"/>
    </format>
    <format dxfId="2110">
      <pivotArea field="7" type="button" dataOnly="0" labelOnly="1" outline="0"/>
    </format>
    <format dxfId="2109">
      <pivotArea grandRow="1" outline="0" collapsedLevelsAreSubtotals="1" fieldPosition="0"/>
    </format>
    <format dxfId="2108">
      <pivotArea dataOnly="0" labelOnly="1" grandRow="1" outline="0" fieldPosition="0"/>
    </format>
    <format dxfId="2107">
      <pivotArea grandRow="1" outline="0" collapsedLevelsAreSubtotals="1" fieldPosition="0"/>
    </format>
    <format dxfId="2106">
      <pivotArea dataOnly="0" labelOnly="1" grandRow="1" outline="0" fieldPosition="0"/>
    </format>
    <format dxfId="2105">
      <pivotArea field="8" type="button" dataOnly="0" labelOnly="1" outline="0"/>
    </format>
    <format dxfId="2104">
      <pivotArea field="8" type="button" dataOnly="0" labelOnly="1" outline="0"/>
    </format>
    <format dxfId="2103">
      <pivotArea type="all" dataOnly="0" outline="0" fieldPosition="0"/>
    </format>
    <format dxfId="2102">
      <pivotArea type="all" dataOnly="0" outline="0" fieldPosition="0"/>
    </format>
    <format dxfId="2101">
      <pivotArea field="9" type="button" dataOnly="0" labelOnly="1" outline="0"/>
    </format>
    <format dxfId="2100">
      <pivotArea field="9" type="button" dataOnly="0" labelOnly="1" outline="0"/>
    </format>
    <format dxfId="2099">
      <pivotArea field="10" type="button" dataOnly="0" labelOnly="1" outline="0"/>
    </format>
    <format dxfId="2098">
      <pivotArea field="10" type="button" dataOnly="0" labelOnly="1" outline="0"/>
    </format>
    <format dxfId="2097">
      <pivotArea field="11" type="button" dataOnly="0" labelOnly="1" outline="0"/>
    </format>
    <format dxfId="2096">
      <pivotArea field="11" type="button" dataOnly="0" labelOnly="1" outline="0"/>
    </format>
    <format dxfId="2095">
      <pivotArea type="all" dataOnly="0" outline="0" fieldPosition="0"/>
    </format>
    <format dxfId="2094">
      <pivotArea type="all" dataOnly="0" outline="0" fieldPosition="0"/>
    </format>
    <format dxfId="2093">
      <pivotArea field="12" type="button" dataOnly="0" labelOnly="1" outline="0"/>
    </format>
    <format dxfId="2092">
      <pivotArea field="12" type="button" dataOnly="0" labelOnly="1" outline="0"/>
    </format>
    <format dxfId="2091">
      <pivotArea field="13" type="button" dataOnly="0" labelOnly="1" outline="0"/>
    </format>
    <format dxfId="2090">
      <pivotArea field="13" type="button" dataOnly="0" labelOnly="1" outline="0"/>
    </format>
    <format dxfId="2089">
      <pivotArea field="18" type="button" dataOnly="0" labelOnly="1" outline="0"/>
    </format>
    <format dxfId="2088">
      <pivotArea field="18" type="button" dataOnly="0" labelOnly="1" outline="0"/>
    </format>
    <format dxfId="2087">
      <pivotArea outline="0" fieldPosition="0">
        <references count="1">
          <reference field="4294967294" count="1">
            <x v="1"/>
          </reference>
        </references>
      </pivotArea>
    </format>
    <format dxfId="2086">
      <pivotArea field="22" type="button" dataOnly="0" labelOnly="1" outline="0" axis="axisRow" fieldPosition="0"/>
    </format>
    <format dxfId="208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84">
      <pivotArea field="22" type="button" dataOnly="0" labelOnly="1" outline="0" axis="axisRow" fieldPosition="0"/>
    </format>
    <format dxfId="208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82">
      <pivotArea field="2" type="button" dataOnly="0" labelOnly="1" outline="0" axis="axisPage" fieldPosition="1"/>
    </format>
    <format dxfId="2081">
      <pivotArea field="3" type="button" dataOnly="0" labelOnly="1" outline="0" axis="axisPage" fieldPosition="2"/>
    </format>
    <format dxfId="2080">
      <pivotArea dataOnly="0" labelOnly="1" outline="0" fieldPosition="0">
        <references count="1">
          <reference field="3" count="0"/>
        </references>
      </pivotArea>
    </format>
    <format dxfId="2079">
      <pivotArea field="4" type="button" dataOnly="0" labelOnly="1" outline="0" axis="axisPage" fieldPosition="3"/>
    </format>
    <format dxfId="2078">
      <pivotArea dataOnly="0" labelOnly="1" outline="0" fieldPosition="0">
        <references count="1">
          <reference field="4" count="0"/>
        </references>
      </pivotArea>
    </format>
    <format dxfId="2077">
      <pivotArea field="5" type="button" dataOnly="0" labelOnly="1" outline="0" axis="axisPage" fieldPosition="4"/>
    </format>
    <format dxfId="2076">
      <pivotArea dataOnly="0" labelOnly="1" outline="0" fieldPosition="0">
        <references count="1">
          <reference field="5" count="0"/>
        </references>
      </pivotArea>
    </format>
    <format dxfId="2075">
      <pivotArea field="22" type="button" dataOnly="0" labelOnly="1" outline="0" axis="axisRow" fieldPosition="0"/>
    </format>
    <format dxfId="207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73">
      <pivotArea grandRow="1" outline="0" collapsedLevelsAreSubtotals="1" fieldPosition="0"/>
    </format>
    <format dxfId="2072">
      <pivotArea dataOnly="0" labelOnly="1" grandRow="1" outline="0" fieldPosition="0"/>
    </format>
    <format dxfId="2071">
      <pivotArea dataOnly="0" labelOnly="1" fieldPosition="0">
        <references count="1">
          <reference field="22" count="1">
            <x v="4"/>
          </reference>
        </references>
      </pivotArea>
    </format>
    <format dxfId="2070">
      <pivotArea dataOnly="0" labelOnly="1" outline="0" fieldPosition="0">
        <references count="1">
          <reference field="2" count="0"/>
        </references>
      </pivotArea>
    </format>
    <format dxfId="2069">
      <pivotArea dataOnly="0" labelOnly="1" outline="0" fieldPosition="0">
        <references count="1">
          <reference field="2" count="0"/>
        </references>
      </pivotArea>
    </format>
    <format dxfId="2068">
      <pivotArea field="22" type="button" dataOnly="0" labelOnly="1" outline="0" axis="axisRow" fieldPosition="0"/>
    </format>
    <format dxfId="206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4">
    <chartFormat chart="1" format="9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93">
      <pivotArea type="data" outline="0" fieldPosition="0">
        <references count="2">
          <reference field="4294967294" count="1" selected="0">
            <x v="0"/>
          </reference>
          <reference field="22" count="1" selected="0">
            <x v="0"/>
          </reference>
        </references>
      </pivotArea>
    </chartFormat>
    <chartFormat chart="1" format="94">
      <pivotArea type="data" outline="0" fieldPosition="0">
        <references count="2">
          <reference field="4294967294" count="1" selected="0">
            <x v="0"/>
          </reference>
          <reference field="22" count="1" selected="0">
            <x v="1"/>
          </reference>
        </references>
      </pivotArea>
    </chartFormat>
    <chartFormat chart="1" format="95">
      <pivotArea type="data" outline="0" fieldPosition="0">
        <references count="2">
          <reference field="4294967294" count="1" selected="0">
            <x v="0"/>
          </reference>
          <reference field="22" count="1" selected="0">
            <x v="2"/>
          </reference>
        </references>
      </pivotArea>
    </chartFormat>
    <chartFormat chart="1" format="96">
      <pivotArea type="data" outline="0" fieldPosition="0">
        <references count="2">
          <reference field="4294967294" count="1" selected="0">
            <x v="0"/>
          </reference>
          <reference field="22" count="1" selected="0">
            <x v="3"/>
          </reference>
        </references>
      </pivotArea>
    </chartFormat>
    <chartFormat chart="1" format="97">
      <pivotArea type="data" outline="0" fieldPosition="0">
        <references count="2">
          <reference field="4294967294" count="1" selected="0">
            <x v="0"/>
          </reference>
          <reference field="22" count="1" selected="0">
            <x v="5"/>
          </reference>
        </references>
      </pivotArea>
    </chartFormat>
    <chartFormat chart="1" format="98">
      <pivotArea type="data" outline="0" fieldPosition="0">
        <references count="2">
          <reference field="4294967294" count="1" selected="0">
            <x v="0"/>
          </reference>
          <reference field="22" count="1" selected="0">
            <x v="4"/>
          </reference>
        </references>
      </pivotArea>
    </chartFormat>
    <chartFormat chart="1" format="9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01">
      <pivotArea type="data" outline="0" fieldPosition="0">
        <references count="2">
          <reference field="4294967294" count="1" selected="0">
            <x v="0"/>
          </reference>
          <reference field="22" count="1" selected="0">
            <x v="6"/>
          </reference>
        </references>
      </pivotArea>
    </chartFormat>
    <chartFormat chart="2" format="10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03">
      <pivotArea type="data" outline="0" fieldPosition="0">
        <references count="2">
          <reference field="4294967294" count="1" selected="0">
            <x v="0"/>
          </reference>
          <reference field="22" count="1" selected="0">
            <x v="0"/>
          </reference>
        </references>
      </pivotArea>
    </chartFormat>
    <chartFormat chart="2" format="104">
      <pivotArea type="data" outline="0" fieldPosition="0">
        <references count="2">
          <reference field="4294967294" count="1" selected="0">
            <x v="0"/>
          </reference>
          <reference field="22" count="1" selected="0">
            <x v="1"/>
          </reference>
        </references>
      </pivotArea>
    </chartFormat>
    <chartFormat chart="2" format="105">
      <pivotArea type="data" outline="0" fieldPosition="0">
        <references count="2">
          <reference field="4294967294" count="1" selected="0">
            <x v="0"/>
          </reference>
          <reference field="22" count="1" selected="0">
            <x v="2"/>
          </reference>
        </references>
      </pivotArea>
    </chartFormat>
    <chartFormat chart="2" format="106">
      <pivotArea type="data" outline="0" fieldPosition="0">
        <references count="2">
          <reference field="4294967294" count="1" selected="0">
            <x v="0"/>
          </reference>
          <reference field="22" count="1" selected="0">
            <x v="3"/>
          </reference>
        </references>
      </pivotArea>
    </chartFormat>
    <chartFormat chart="2" format="107">
      <pivotArea type="data" outline="0" fieldPosition="0">
        <references count="2">
          <reference field="4294967294" count="1" selected="0">
            <x v="0"/>
          </reference>
          <reference field="22" count="1" selected="0">
            <x v="5"/>
          </reference>
        </references>
      </pivotArea>
    </chartFormat>
    <chartFormat chart="2" format="108">
      <pivotArea type="data" outline="0" fieldPosition="0">
        <references count="2">
          <reference field="4294967294" count="1" selected="0">
            <x v="0"/>
          </reference>
          <reference field="22" count="1" selected="0">
            <x v="4"/>
          </reference>
        </references>
      </pivotArea>
    </chartFormat>
    <chartFormat chart="2" format="109">
      <pivotArea type="data" outline="0" fieldPosition="0">
        <references count="2">
          <reference field="4294967294" count="1" selected="0">
            <x v="0"/>
          </reference>
          <reference field="22" count="1" selected="0">
            <x v="6"/>
          </reference>
        </references>
      </pivotArea>
    </chartFormat>
    <chartFormat chart="2" format="1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11">
      <pivotArea type="data" outline="0" fieldPosition="0">
        <references count="2">
          <reference field="4294967294" count="1" selected="0">
            <x v="1"/>
          </reference>
          <reference field="22" count="1" selected="0">
            <x v="0"/>
          </reference>
        </references>
      </pivotArea>
    </chartFormat>
    <chartFormat chart="2" format="112">
      <pivotArea type="data" outline="0" fieldPosition="0">
        <references count="2">
          <reference field="4294967294" count="1" selected="0">
            <x v="1"/>
          </reference>
          <reference field="22" count="1" selected="0">
            <x v="1"/>
          </reference>
        </references>
      </pivotArea>
    </chartFormat>
    <chartFormat chart="2" format="113">
      <pivotArea type="data" outline="0" fieldPosition="0">
        <references count="2">
          <reference field="4294967294" count="1" selected="0">
            <x v="1"/>
          </reference>
          <reference field="22" count="1" selected="0">
            <x v="2"/>
          </reference>
        </references>
      </pivotArea>
    </chartFormat>
    <chartFormat chart="2" format="114">
      <pivotArea type="data" outline="0" fieldPosition="0">
        <references count="2">
          <reference field="4294967294" count="1" selected="0">
            <x v="1"/>
          </reference>
          <reference field="22" count="1" selected="0">
            <x v="3"/>
          </reference>
        </references>
      </pivotArea>
    </chartFormat>
    <chartFormat chart="2" format="115">
      <pivotArea type="data" outline="0" fieldPosition="0">
        <references count="2">
          <reference field="4294967294" count="1" selected="0">
            <x v="1"/>
          </reference>
          <reference field="22" count="1" selected="0">
            <x v="4"/>
          </reference>
        </references>
      </pivotArea>
    </chartFormat>
    <chartFormat chart="2" format="116">
      <pivotArea type="data" outline="0" fieldPosition="0">
        <references count="2">
          <reference field="4294967294" count="1" selected="0">
            <x v="1"/>
          </reference>
          <reference field="22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1000000}" name="PivotTable4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40:C4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/>
    <pivotField axis="axisRow" dataField="1" showAll="0">
      <items count="9">
        <item x="2"/>
        <item x="1"/>
        <item x="0"/>
        <item x="3"/>
        <item m="1" x="6"/>
        <item m="1" x="7"/>
        <item m="1" x="5"/>
        <item m="1" x="4"/>
        <item t="default"/>
      </items>
    </pivotField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5b" fld="25" subtotal="count" baseField="26" baseItem="0"/>
    <dataField name="Percentage of Question 5b" fld="25" subtotal="count" showDataAs="percentOfTotal" baseField="26" baseItem="0" numFmtId="10"/>
  </dataFields>
  <formats count="68">
    <format dxfId="1931">
      <pivotArea field="2" type="button" dataOnly="0" labelOnly="1" outline="0" axis="axisPage" fieldPosition="1"/>
    </format>
    <format dxfId="1930">
      <pivotArea field="3" type="button" dataOnly="0" labelOnly="1" outline="0" axis="axisPage" fieldPosition="2"/>
    </format>
    <format dxfId="1929">
      <pivotArea dataOnly="0" labelOnly="1" outline="0" fieldPosition="0">
        <references count="1">
          <reference field="3" count="0"/>
        </references>
      </pivotArea>
    </format>
    <format dxfId="1928">
      <pivotArea field="4" type="button" dataOnly="0" labelOnly="1" outline="0" axis="axisPage" fieldPosition="3"/>
    </format>
    <format dxfId="1927">
      <pivotArea dataOnly="0" labelOnly="1" outline="0" fieldPosition="0">
        <references count="1">
          <reference field="4" count="0"/>
        </references>
      </pivotArea>
    </format>
    <format dxfId="1926">
      <pivotArea field="5" type="button" dataOnly="0" labelOnly="1" outline="0" axis="axisPage" fieldPosition="4"/>
    </format>
    <format dxfId="1925">
      <pivotArea dataOnly="0" labelOnly="1" outline="0" fieldPosition="0">
        <references count="1">
          <reference field="5" count="0"/>
        </references>
      </pivotArea>
    </format>
    <format dxfId="1924">
      <pivotArea field="2" type="button" dataOnly="0" labelOnly="1" outline="0" axis="axisPage" fieldPosition="1"/>
    </format>
    <format dxfId="1923">
      <pivotArea field="3" type="button" dataOnly="0" labelOnly="1" outline="0" axis="axisPage" fieldPosition="2"/>
    </format>
    <format dxfId="1922">
      <pivotArea dataOnly="0" labelOnly="1" outline="0" fieldPosition="0">
        <references count="1">
          <reference field="3" count="0"/>
        </references>
      </pivotArea>
    </format>
    <format dxfId="1921">
      <pivotArea field="4" type="button" dataOnly="0" labelOnly="1" outline="0" axis="axisPage" fieldPosition="3"/>
    </format>
    <format dxfId="1920">
      <pivotArea dataOnly="0" labelOnly="1" outline="0" fieldPosition="0">
        <references count="1">
          <reference field="4" count="0"/>
        </references>
      </pivotArea>
    </format>
    <format dxfId="1919">
      <pivotArea field="5" type="button" dataOnly="0" labelOnly="1" outline="0" axis="axisPage" fieldPosition="4"/>
    </format>
    <format dxfId="1918">
      <pivotArea dataOnly="0" labelOnly="1" outline="0" fieldPosition="0">
        <references count="1">
          <reference field="5" count="0"/>
        </references>
      </pivotArea>
    </format>
    <format dxfId="1917">
      <pivotArea field="2" type="button" dataOnly="0" labelOnly="1" outline="0" axis="axisPage" fieldPosition="1"/>
    </format>
    <format dxfId="1916">
      <pivotArea field="3" type="button" dataOnly="0" labelOnly="1" outline="0" axis="axisPage" fieldPosition="2"/>
    </format>
    <format dxfId="1915">
      <pivotArea dataOnly="0" labelOnly="1" outline="0" fieldPosition="0">
        <references count="1">
          <reference field="3" count="0"/>
        </references>
      </pivotArea>
    </format>
    <format dxfId="1914">
      <pivotArea field="4" type="button" dataOnly="0" labelOnly="1" outline="0" axis="axisPage" fieldPosition="3"/>
    </format>
    <format dxfId="1913">
      <pivotArea dataOnly="0" labelOnly="1" outline="0" fieldPosition="0">
        <references count="1">
          <reference field="4" count="0"/>
        </references>
      </pivotArea>
    </format>
    <format dxfId="1912">
      <pivotArea field="5" type="button" dataOnly="0" labelOnly="1" outline="0" axis="axisPage" fieldPosition="4"/>
    </format>
    <format dxfId="1911">
      <pivotArea dataOnly="0" labelOnly="1" outline="0" fieldPosition="0">
        <references count="1">
          <reference field="5" count="0"/>
        </references>
      </pivotArea>
    </format>
    <format dxfId="1910">
      <pivotArea type="all" dataOnly="0" outline="0" fieldPosition="0"/>
    </format>
    <format dxfId="1909">
      <pivotArea field="7" type="button" dataOnly="0" labelOnly="1" outline="0"/>
    </format>
    <format dxfId="1908">
      <pivotArea field="7" type="button" dataOnly="0" labelOnly="1" outline="0"/>
    </format>
    <format dxfId="1907">
      <pivotArea grandRow="1" outline="0" collapsedLevelsAreSubtotals="1" fieldPosition="0"/>
    </format>
    <format dxfId="1906">
      <pivotArea dataOnly="0" labelOnly="1" grandRow="1" outline="0" fieldPosition="0"/>
    </format>
    <format dxfId="1905">
      <pivotArea grandRow="1" outline="0" collapsedLevelsAreSubtotals="1" fieldPosition="0"/>
    </format>
    <format dxfId="1904">
      <pivotArea dataOnly="0" labelOnly="1" grandRow="1" outline="0" fieldPosition="0"/>
    </format>
    <format dxfId="1903">
      <pivotArea field="8" type="button" dataOnly="0" labelOnly="1" outline="0"/>
    </format>
    <format dxfId="1902">
      <pivotArea field="8" type="button" dataOnly="0" labelOnly="1" outline="0"/>
    </format>
    <format dxfId="1901">
      <pivotArea type="all" dataOnly="0" outline="0" fieldPosition="0"/>
    </format>
    <format dxfId="1900">
      <pivotArea type="all" dataOnly="0" outline="0" fieldPosition="0"/>
    </format>
    <format dxfId="1899">
      <pivotArea field="9" type="button" dataOnly="0" labelOnly="1" outline="0"/>
    </format>
    <format dxfId="1898">
      <pivotArea field="9" type="button" dataOnly="0" labelOnly="1" outline="0"/>
    </format>
    <format dxfId="1897">
      <pivotArea field="10" type="button" dataOnly="0" labelOnly="1" outline="0"/>
    </format>
    <format dxfId="1896">
      <pivotArea field="10" type="button" dataOnly="0" labelOnly="1" outline="0"/>
    </format>
    <format dxfId="1895">
      <pivotArea field="11" type="button" dataOnly="0" labelOnly="1" outline="0"/>
    </format>
    <format dxfId="1894">
      <pivotArea field="11" type="button" dataOnly="0" labelOnly="1" outline="0"/>
    </format>
    <format dxfId="1893">
      <pivotArea type="all" dataOnly="0" outline="0" fieldPosition="0"/>
    </format>
    <format dxfId="1892">
      <pivotArea type="all" dataOnly="0" outline="0" fieldPosition="0"/>
    </format>
    <format dxfId="1891">
      <pivotArea field="12" type="button" dataOnly="0" labelOnly="1" outline="0"/>
    </format>
    <format dxfId="1890">
      <pivotArea field="12" type="button" dataOnly="0" labelOnly="1" outline="0"/>
    </format>
    <format dxfId="1889">
      <pivotArea field="13" type="button" dataOnly="0" labelOnly="1" outline="0"/>
    </format>
    <format dxfId="1888">
      <pivotArea field="13" type="button" dataOnly="0" labelOnly="1" outline="0"/>
    </format>
    <format dxfId="1887">
      <pivotArea field="18" type="button" dataOnly="0" labelOnly="1" outline="0"/>
    </format>
    <format dxfId="1886">
      <pivotArea field="18" type="button" dataOnly="0" labelOnly="1" outline="0"/>
    </format>
    <format dxfId="1885">
      <pivotArea field="22" type="button" dataOnly="0" labelOnly="1" outline="0"/>
    </format>
    <format dxfId="1884">
      <pivotArea field="22" type="button" dataOnly="0" labelOnly="1" outline="0"/>
    </format>
    <format dxfId="1883">
      <pivotArea field="25" type="button" dataOnly="0" labelOnly="1" outline="0" axis="axisRow" fieldPosition="0"/>
    </format>
    <format dxfId="188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81">
      <pivotArea field="25" type="button" dataOnly="0" labelOnly="1" outline="0" axis="axisRow" fieldPosition="0"/>
    </format>
    <format dxfId="188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79">
      <pivotArea field="2" type="button" dataOnly="0" labelOnly="1" outline="0" axis="axisPage" fieldPosition="1"/>
    </format>
    <format dxfId="1878">
      <pivotArea field="3" type="button" dataOnly="0" labelOnly="1" outline="0" axis="axisPage" fieldPosition="2"/>
    </format>
    <format dxfId="1877">
      <pivotArea dataOnly="0" labelOnly="1" outline="0" fieldPosition="0">
        <references count="1">
          <reference field="3" count="0"/>
        </references>
      </pivotArea>
    </format>
    <format dxfId="1876">
      <pivotArea field="4" type="button" dataOnly="0" labelOnly="1" outline="0" axis="axisPage" fieldPosition="3"/>
    </format>
    <format dxfId="1875">
      <pivotArea dataOnly="0" labelOnly="1" outline="0" fieldPosition="0">
        <references count="1">
          <reference field="4" count="0"/>
        </references>
      </pivotArea>
    </format>
    <format dxfId="1874">
      <pivotArea field="5" type="button" dataOnly="0" labelOnly="1" outline="0" axis="axisPage" fieldPosition="4"/>
    </format>
    <format dxfId="1873">
      <pivotArea dataOnly="0" labelOnly="1" outline="0" fieldPosition="0">
        <references count="1">
          <reference field="5" count="0"/>
        </references>
      </pivotArea>
    </format>
    <format dxfId="1872">
      <pivotArea field="25" type="button" dataOnly="0" labelOnly="1" outline="0" axis="axisRow" fieldPosition="0"/>
    </format>
    <format dxfId="187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70">
      <pivotArea grandRow="1" outline="0" collapsedLevelsAreSubtotals="1" fieldPosition="0"/>
    </format>
    <format dxfId="1869">
      <pivotArea dataOnly="0" labelOnly="1" grandRow="1" outline="0" fieldPosition="0"/>
    </format>
    <format dxfId="1868">
      <pivotArea outline="0" fieldPosition="0">
        <references count="1">
          <reference field="4294967294" count="1">
            <x v="1"/>
          </reference>
        </references>
      </pivotArea>
    </format>
    <format dxfId="1867">
      <pivotArea dataOnly="0" labelOnly="1" outline="0" fieldPosition="0">
        <references count="1">
          <reference field="2" count="0"/>
        </references>
      </pivotArea>
    </format>
    <format dxfId="1866">
      <pivotArea dataOnly="0" labelOnly="1" outline="0" fieldPosition="0">
        <references count="1">
          <reference field="2" count="0"/>
        </references>
      </pivotArea>
    </format>
    <format dxfId="1865">
      <pivotArea field="25" type="button" dataOnly="0" labelOnly="1" outline="0" axis="axisRow" fieldPosition="0"/>
    </format>
    <format dxfId="186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1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20">
      <pivotArea type="data" outline="0" fieldPosition="0">
        <references count="2">
          <reference field="4294967294" count="1" selected="0">
            <x v="0"/>
          </reference>
          <reference field="25" count="1" selected="0">
            <x v="0"/>
          </reference>
        </references>
      </pivotArea>
    </chartFormat>
    <chartFormat chart="1" format="121">
      <pivotArea type="data" outline="0" fieldPosition="0">
        <references count="2">
          <reference field="4294967294" count="1" selected="0">
            <x v="0"/>
          </reference>
          <reference field="25" count="1" selected="0">
            <x v="1"/>
          </reference>
        </references>
      </pivotArea>
    </chartFormat>
    <chartFormat chart="1" format="122">
      <pivotArea type="data" outline="0" fieldPosition="0">
        <references count="2">
          <reference field="4294967294" count="1" selected="0">
            <x v="0"/>
          </reference>
          <reference field="25" count="1" selected="0">
            <x v="2"/>
          </reference>
        </references>
      </pivotArea>
    </chartFormat>
    <chartFormat chart="1" format="123">
      <pivotArea type="data" outline="0" fieldPosition="0">
        <references count="2">
          <reference field="4294967294" count="1" selected="0">
            <x v="0"/>
          </reference>
          <reference field="25" count="1" selected="0">
            <x v="3"/>
          </reference>
        </references>
      </pivotArea>
    </chartFormat>
    <chartFormat chart="1" format="124">
      <pivotArea type="data" outline="0" fieldPosition="0">
        <references count="2">
          <reference field="4294967294" count="1" selected="0">
            <x v="0"/>
          </reference>
          <reference field="25" count="1" selected="0">
            <x v="4"/>
          </reference>
        </references>
      </pivotArea>
    </chartFormat>
    <chartFormat chart="1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27">
      <pivotArea type="data" outline="0" fieldPosition="0">
        <references count="2">
          <reference field="4294967294" count="1" selected="0">
            <x v="0"/>
          </reference>
          <reference field="25" count="1" selected="0">
            <x v="0"/>
          </reference>
        </references>
      </pivotArea>
    </chartFormat>
    <chartFormat chart="2" format="128">
      <pivotArea type="data" outline="0" fieldPosition="0">
        <references count="2">
          <reference field="4294967294" count="1" selected="0">
            <x v="0"/>
          </reference>
          <reference field="25" count="1" selected="0">
            <x v="1"/>
          </reference>
        </references>
      </pivotArea>
    </chartFormat>
    <chartFormat chart="2" format="129">
      <pivotArea type="data" outline="0" fieldPosition="0">
        <references count="2">
          <reference field="4294967294" count="1" selected="0">
            <x v="0"/>
          </reference>
          <reference field="25" count="1" selected="0">
            <x v="2"/>
          </reference>
        </references>
      </pivotArea>
    </chartFormat>
    <chartFormat chart="2" format="130">
      <pivotArea type="data" outline="0" fieldPosition="0">
        <references count="2">
          <reference field="4294967294" count="1" selected="0">
            <x v="0"/>
          </reference>
          <reference field="25" count="1" selected="0">
            <x v="3"/>
          </reference>
        </references>
      </pivotArea>
    </chartFormat>
    <chartFormat chart="2" format="131">
      <pivotArea type="data" outline="0" fieldPosition="0">
        <references count="2">
          <reference field="4294967294" count="1" selected="0">
            <x v="0"/>
          </reference>
          <reference field="25" count="1" selected="0">
            <x v="4"/>
          </reference>
        </references>
      </pivotArea>
    </chartFormat>
    <chartFormat chart="2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33">
      <pivotArea type="data" outline="0" fieldPosition="0">
        <references count="2">
          <reference field="4294967294" count="1" selected="0">
            <x v="1"/>
          </reference>
          <reference field="25" count="1" selected="0">
            <x v="0"/>
          </reference>
        </references>
      </pivotArea>
    </chartFormat>
    <chartFormat chart="2" format="134">
      <pivotArea type="data" outline="0" fieldPosition="0">
        <references count="2">
          <reference field="4294967294" count="1" selected="0">
            <x v="1"/>
          </reference>
          <reference field="25" count="1" selected="0">
            <x v="1"/>
          </reference>
        </references>
      </pivotArea>
    </chartFormat>
    <chartFormat chart="2" format="135">
      <pivotArea type="data" outline="0" fieldPosition="0">
        <references count="2">
          <reference field="4294967294" count="1" selected="0">
            <x v="1"/>
          </reference>
          <reference field="25" count="1" selected="0">
            <x v="2"/>
          </reference>
        </references>
      </pivotArea>
    </chartFormat>
    <chartFormat chart="2" format="136">
      <pivotArea type="data" outline="0" fieldPosition="0">
        <references count="2">
          <reference field="4294967294" count="1" selected="0">
            <x v="1"/>
          </reference>
          <reference field="25" count="1" selected="0">
            <x v="3"/>
          </reference>
        </references>
      </pivotArea>
    </chartFormat>
    <chartFormat chart="2" format="137">
      <pivotArea type="data" outline="0" fieldPosition="0">
        <references count="2">
          <reference field="4294967294" count="1" selected="0">
            <x v="1"/>
          </reference>
          <reference field="25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PivotTable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22:C27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axis="axisRow" dataField="1" showAll="0">
      <items count="9">
        <item x="2"/>
        <item x="1"/>
        <item x="0"/>
        <item x="3"/>
        <item m="1" x="6"/>
        <item m="1" x="7"/>
        <item m="1" x="5"/>
        <item m="1" x="4"/>
        <item t="default"/>
      </items>
    </pivotField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5a" fld="24" subtotal="count" baseField="25" baseItem="0"/>
    <dataField name="Percentage of Question 5a" fld="24" subtotal="count" showDataAs="percentOfTotal" baseField="25" baseItem="0" numFmtId="10"/>
  </dataFields>
  <formats count="68">
    <format dxfId="1999">
      <pivotArea field="2" type="button" dataOnly="0" labelOnly="1" outline="0" axis="axisPage" fieldPosition="1"/>
    </format>
    <format dxfId="1998">
      <pivotArea field="3" type="button" dataOnly="0" labelOnly="1" outline="0" axis="axisPage" fieldPosition="2"/>
    </format>
    <format dxfId="1997">
      <pivotArea dataOnly="0" labelOnly="1" outline="0" fieldPosition="0">
        <references count="1">
          <reference field="3" count="0"/>
        </references>
      </pivotArea>
    </format>
    <format dxfId="1996">
      <pivotArea field="4" type="button" dataOnly="0" labelOnly="1" outline="0" axis="axisPage" fieldPosition="3"/>
    </format>
    <format dxfId="1995">
      <pivotArea dataOnly="0" labelOnly="1" outline="0" fieldPosition="0">
        <references count="1">
          <reference field="4" count="0"/>
        </references>
      </pivotArea>
    </format>
    <format dxfId="1994">
      <pivotArea field="5" type="button" dataOnly="0" labelOnly="1" outline="0" axis="axisPage" fieldPosition="4"/>
    </format>
    <format dxfId="1993">
      <pivotArea dataOnly="0" labelOnly="1" outline="0" fieldPosition="0">
        <references count="1">
          <reference field="5" count="0"/>
        </references>
      </pivotArea>
    </format>
    <format dxfId="1992">
      <pivotArea field="2" type="button" dataOnly="0" labelOnly="1" outline="0" axis="axisPage" fieldPosition="1"/>
    </format>
    <format dxfId="1991">
      <pivotArea field="3" type="button" dataOnly="0" labelOnly="1" outline="0" axis="axisPage" fieldPosition="2"/>
    </format>
    <format dxfId="1990">
      <pivotArea dataOnly="0" labelOnly="1" outline="0" fieldPosition="0">
        <references count="1">
          <reference field="3" count="0"/>
        </references>
      </pivotArea>
    </format>
    <format dxfId="1989">
      <pivotArea field="4" type="button" dataOnly="0" labelOnly="1" outline="0" axis="axisPage" fieldPosition="3"/>
    </format>
    <format dxfId="1988">
      <pivotArea dataOnly="0" labelOnly="1" outline="0" fieldPosition="0">
        <references count="1">
          <reference field="4" count="0"/>
        </references>
      </pivotArea>
    </format>
    <format dxfId="1987">
      <pivotArea field="5" type="button" dataOnly="0" labelOnly="1" outline="0" axis="axisPage" fieldPosition="4"/>
    </format>
    <format dxfId="1986">
      <pivotArea dataOnly="0" labelOnly="1" outline="0" fieldPosition="0">
        <references count="1">
          <reference field="5" count="0"/>
        </references>
      </pivotArea>
    </format>
    <format dxfId="1985">
      <pivotArea field="2" type="button" dataOnly="0" labelOnly="1" outline="0" axis="axisPage" fieldPosition="1"/>
    </format>
    <format dxfId="1984">
      <pivotArea field="3" type="button" dataOnly="0" labelOnly="1" outline="0" axis="axisPage" fieldPosition="2"/>
    </format>
    <format dxfId="1983">
      <pivotArea dataOnly="0" labelOnly="1" outline="0" fieldPosition="0">
        <references count="1">
          <reference field="3" count="0"/>
        </references>
      </pivotArea>
    </format>
    <format dxfId="1982">
      <pivotArea field="4" type="button" dataOnly="0" labelOnly="1" outline="0" axis="axisPage" fieldPosition="3"/>
    </format>
    <format dxfId="1981">
      <pivotArea dataOnly="0" labelOnly="1" outline="0" fieldPosition="0">
        <references count="1">
          <reference field="4" count="0"/>
        </references>
      </pivotArea>
    </format>
    <format dxfId="1980">
      <pivotArea field="5" type="button" dataOnly="0" labelOnly="1" outline="0" axis="axisPage" fieldPosition="4"/>
    </format>
    <format dxfId="1979">
      <pivotArea dataOnly="0" labelOnly="1" outline="0" fieldPosition="0">
        <references count="1">
          <reference field="5" count="0"/>
        </references>
      </pivotArea>
    </format>
    <format dxfId="1978">
      <pivotArea type="all" dataOnly="0" outline="0" fieldPosition="0"/>
    </format>
    <format dxfId="1977">
      <pivotArea field="7" type="button" dataOnly="0" labelOnly="1" outline="0"/>
    </format>
    <format dxfId="1976">
      <pivotArea field="7" type="button" dataOnly="0" labelOnly="1" outline="0"/>
    </format>
    <format dxfId="1975">
      <pivotArea grandRow="1" outline="0" collapsedLevelsAreSubtotals="1" fieldPosition="0"/>
    </format>
    <format dxfId="1974">
      <pivotArea dataOnly="0" labelOnly="1" grandRow="1" outline="0" fieldPosition="0"/>
    </format>
    <format dxfId="1973">
      <pivotArea grandRow="1" outline="0" collapsedLevelsAreSubtotals="1" fieldPosition="0"/>
    </format>
    <format dxfId="1972">
      <pivotArea dataOnly="0" labelOnly="1" grandRow="1" outline="0" fieldPosition="0"/>
    </format>
    <format dxfId="1971">
      <pivotArea field="8" type="button" dataOnly="0" labelOnly="1" outline="0"/>
    </format>
    <format dxfId="1970">
      <pivotArea field="8" type="button" dataOnly="0" labelOnly="1" outline="0"/>
    </format>
    <format dxfId="1969">
      <pivotArea type="all" dataOnly="0" outline="0" fieldPosition="0"/>
    </format>
    <format dxfId="1968">
      <pivotArea type="all" dataOnly="0" outline="0" fieldPosition="0"/>
    </format>
    <format dxfId="1967">
      <pivotArea field="9" type="button" dataOnly="0" labelOnly="1" outline="0"/>
    </format>
    <format dxfId="1966">
      <pivotArea field="9" type="button" dataOnly="0" labelOnly="1" outline="0"/>
    </format>
    <format dxfId="1965">
      <pivotArea field="10" type="button" dataOnly="0" labelOnly="1" outline="0"/>
    </format>
    <format dxfId="1964">
      <pivotArea field="10" type="button" dataOnly="0" labelOnly="1" outline="0"/>
    </format>
    <format dxfId="1963">
      <pivotArea field="11" type="button" dataOnly="0" labelOnly="1" outline="0"/>
    </format>
    <format dxfId="1962">
      <pivotArea field="11" type="button" dataOnly="0" labelOnly="1" outline="0"/>
    </format>
    <format dxfId="1961">
      <pivotArea type="all" dataOnly="0" outline="0" fieldPosition="0"/>
    </format>
    <format dxfId="1960">
      <pivotArea type="all" dataOnly="0" outline="0" fieldPosition="0"/>
    </format>
    <format dxfId="1959">
      <pivotArea field="12" type="button" dataOnly="0" labelOnly="1" outline="0"/>
    </format>
    <format dxfId="1958">
      <pivotArea field="12" type="button" dataOnly="0" labelOnly="1" outline="0"/>
    </format>
    <format dxfId="1957">
      <pivotArea field="13" type="button" dataOnly="0" labelOnly="1" outline="0"/>
    </format>
    <format dxfId="1956">
      <pivotArea field="13" type="button" dataOnly="0" labelOnly="1" outline="0"/>
    </format>
    <format dxfId="1955">
      <pivotArea field="18" type="button" dataOnly="0" labelOnly="1" outline="0"/>
    </format>
    <format dxfId="1954">
      <pivotArea field="18" type="button" dataOnly="0" labelOnly="1" outline="0"/>
    </format>
    <format dxfId="1953">
      <pivotArea field="22" type="button" dataOnly="0" labelOnly="1" outline="0"/>
    </format>
    <format dxfId="1952">
      <pivotArea field="22" type="button" dataOnly="0" labelOnly="1" outline="0"/>
    </format>
    <format dxfId="1951">
      <pivotArea outline="0" fieldPosition="0">
        <references count="1">
          <reference field="4294967294" count="1">
            <x v="1"/>
          </reference>
        </references>
      </pivotArea>
    </format>
    <format dxfId="1950">
      <pivotArea field="24" type="button" dataOnly="0" labelOnly="1" outline="0" axis="axisRow" fieldPosition="0"/>
    </format>
    <format dxfId="194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48">
      <pivotArea field="24" type="button" dataOnly="0" labelOnly="1" outline="0" axis="axisRow" fieldPosition="0"/>
    </format>
    <format dxfId="194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46">
      <pivotArea field="2" type="button" dataOnly="0" labelOnly="1" outline="0" axis="axisPage" fieldPosition="1"/>
    </format>
    <format dxfId="1945">
      <pivotArea field="3" type="button" dataOnly="0" labelOnly="1" outline="0" axis="axisPage" fieldPosition="2"/>
    </format>
    <format dxfId="1944">
      <pivotArea dataOnly="0" labelOnly="1" outline="0" fieldPosition="0">
        <references count="1">
          <reference field="3" count="0"/>
        </references>
      </pivotArea>
    </format>
    <format dxfId="1943">
      <pivotArea field="4" type="button" dataOnly="0" labelOnly="1" outline="0" axis="axisPage" fieldPosition="3"/>
    </format>
    <format dxfId="1942">
      <pivotArea dataOnly="0" labelOnly="1" outline="0" fieldPosition="0">
        <references count="1">
          <reference field="4" count="0"/>
        </references>
      </pivotArea>
    </format>
    <format dxfId="1941">
      <pivotArea field="5" type="button" dataOnly="0" labelOnly="1" outline="0" axis="axisPage" fieldPosition="4"/>
    </format>
    <format dxfId="1940">
      <pivotArea dataOnly="0" labelOnly="1" outline="0" fieldPosition="0">
        <references count="1">
          <reference field="5" count="0"/>
        </references>
      </pivotArea>
    </format>
    <format dxfId="1939">
      <pivotArea field="24" type="button" dataOnly="0" labelOnly="1" outline="0" axis="axisRow" fieldPosition="0"/>
    </format>
    <format dxfId="19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37">
      <pivotArea grandRow="1" outline="0" collapsedLevelsAreSubtotals="1" fieldPosition="0"/>
    </format>
    <format dxfId="1936">
      <pivotArea dataOnly="0" labelOnly="1" grandRow="1" outline="0" fieldPosition="0"/>
    </format>
    <format dxfId="1935">
      <pivotArea dataOnly="0" labelOnly="1" outline="0" fieldPosition="0">
        <references count="1">
          <reference field="2" count="0"/>
        </references>
      </pivotArea>
    </format>
    <format dxfId="1934">
      <pivotArea dataOnly="0" labelOnly="1" outline="0" fieldPosition="0">
        <references count="1">
          <reference field="2" count="0"/>
        </references>
      </pivotArea>
    </format>
    <format dxfId="1933">
      <pivotArea field="24" type="button" dataOnly="0" labelOnly="1" outline="0" axis="axisRow" fieldPosition="0"/>
    </format>
    <format dxfId="193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1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20">
      <pivotArea type="data" outline="0" fieldPosition="0">
        <references count="2">
          <reference field="4294967294" count="1" selected="0">
            <x v="0"/>
          </reference>
          <reference field="24" count="1" selected="0">
            <x v="0"/>
          </reference>
        </references>
      </pivotArea>
    </chartFormat>
    <chartFormat chart="1" format="121">
      <pivotArea type="data" outline="0" fieldPosition="0">
        <references count="2">
          <reference field="4294967294" count="1" selected="0">
            <x v="0"/>
          </reference>
          <reference field="24" count="1" selected="0">
            <x v="1"/>
          </reference>
        </references>
      </pivotArea>
    </chartFormat>
    <chartFormat chart="1" format="122">
      <pivotArea type="data" outline="0" fieldPosition="0">
        <references count="2">
          <reference field="4294967294" count="1" selected="0">
            <x v="0"/>
          </reference>
          <reference field="24" count="1" selected="0">
            <x v="2"/>
          </reference>
        </references>
      </pivotArea>
    </chartFormat>
    <chartFormat chart="1" format="123">
      <pivotArea type="data" outline="0" fieldPosition="0">
        <references count="2">
          <reference field="4294967294" count="1" selected="0">
            <x v="0"/>
          </reference>
          <reference field="24" count="1" selected="0">
            <x v="3"/>
          </reference>
        </references>
      </pivotArea>
    </chartFormat>
    <chartFormat chart="1" format="124">
      <pivotArea type="data" outline="0" fieldPosition="0">
        <references count="2">
          <reference field="4294967294" count="1" selected="0">
            <x v="0"/>
          </reference>
          <reference field="24" count="1" selected="0">
            <x v="4"/>
          </reference>
        </references>
      </pivotArea>
    </chartFormat>
    <chartFormat chart="1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27">
      <pivotArea type="data" outline="0" fieldPosition="0">
        <references count="2">
          <reference field="4294967294" count="1" selected="0">
            <x v="0"/>
          </reference>
          <reference field="24" count="1" selected="0">
            <x v="0"/>
          </reference>
        </references>
      </pivotArea>
    </chartFormat>
    <chartFormat chart="2" format="128">
      <pivotArea type="data" outline="0" fieldPosition="0">
        <references count="2">
          <reference field="4294967294" count="1" selected="0">
            <x v="0"/>
          </reference>
          <reference field="24" count="1" selected="0">
            <x v="1"/>
          </reference>
        </references>
      </pivotArea>
    </chartFormat>
    <chartFormat chart="2" format="129">
      <pivotArea type="data" outline="0" fieldPosition="0">
        <references count="2">
          <reference field="4294967294" count="1" selected="0">
            <x v="0"/>
          </reference>
          <reference field="24" count="1" selected="0">
            <x v="2"/>
          </reference>
        </references>
      </pivotArea>
    </chartFormat>
    <chartFormat chart="2" format="130">
      <pivotArea type="data" outline="0" fieldPosition="0">
        <references count="2">
          <reference field="4294967294" count="1" selected="0">
            <x v="0"/>
          </reference>
          <reference field="24" count="1" selected="0">
            <x v="3"/>
          </reference>
        </references>
      </pivotArea>
    </chartFormat>
    <chartFormat chart="2" format="131">
      <pivotArea type="data" outline="0" fieldPosition="0">
        <references count="2">
          <reference field="4294967294" count="1" selected="0">
            <x v="0"/>
          </reference>
          <reference field="24" count="1" selected="0">
            <x v="4"/>
          </reference>
        </references>
      </pivotArea>
    </chartFormat>
    <chartFormat chart="2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33">
      <pivotArea type="data" outline="0" fieldPosition="0">
        <references count="2">
          <reference field="4294967294" count="1" selected="0">
            <x v="1"/>
          </reference>
          <reference field="24" count="1" selected="0">
            <x v="0"/>
          </reference>
        </references>
      </pivotArea>
    </chartFormat>
    <chartFormat chart="2" format="134">
      <pivotArea type="data" outline="0" fieldPosition="0">
        <references count="2">
          <reference field="4294967294" count="1" selected="0">
            <x v="1"/>
          </reference>
          <reference field="24" count="1" selected="0">
            <x v="1"/>
          </reference>
        </references>
      </pivotArea>
    </chartFormat>
    <chartFormat chart="2" format="135">
      <pivotArea type="data" outline="0" fieldPosition="0">
        <references count="2">
          <reference field="4294967294" count="1" selected="0">
            <x v="1"/>
          </reference>
          <reference field="24" count="1" selected="0">
            <x v="2"/>
          </reference>
        </references>
      </pivotArea>
    </chartFormat>
    <chartFormat chart="2" format="136">
      <pivotArea type="data" outline="0" fieldPosition="0">
        <references count="2">
          <reference field="4294967294" count="1" selected="0">
            <x v="1"/>
          </reference>
          <reference field="24" count="1" selected="0">
            <x v="3"/>
          </reference>
        </references>
      </pivotArea>
    </chartFormat>
    <chartFormat chart="2" format="137">
      <pivotArea type="data" outline="0" fieldPosition="0">
        <references count="2">
          <reference field="4294967294" count="1" selected="0">
            <x v="1"/>
          </reference>
          <reference field="2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7000000}" name="PivotTable50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135:C138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axis="axisRow" dataField="1" showAll="0" defaultSubtotal="0">
      <items count="4">
        <item x="1"/>
        <item x="0"/>
        <item m="1" x="3"/>
        <item m="1" x="2"/>
      </items>
    </pivotField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Option 3" fld="32" subtotal="count" baseField="32" baseItem="0"/>
    <dataField name="Percentage of Option 3" fld="32" subtotal="count" showDataAs="percentOfTotal" baseField="32" baseItem="0" numFmtId="10"/>
  </dataFields>
  <formats count="70">
    <format dxfId="1294">
      <pivotArea field="2" type="button" dataOnly="0" labelOnly="1" outline="0" axis="axisPage" fieldPosition="1"/>
    </format>
    <format dxfId="1293">
      <pivotArea field="3" type="button" dataOnly="0" labelOnly="1" outline="0" axis="axisPage" fieldPosition="2"/>
    </format>
    <format dxfId="1292">
      <pivotArea dataOnly="0" labelOnly="1" outline="0" fieldPosition="0">
        <references count="1">
          <reference field="3" count="0"/>
        </references>
      </pivotArea>
    </format>
    <format dxfId="1291">
      <pivotArea field="4" type="button" dataOnly="0" labelOnly="1" outline="0" axis="axisPage" fieldPosition="3"/>
    </format>
    <format dxfId="1290">
      <pivotArea dataOnly="0" labelOnly="1" outline="0" fieldPosition="0">
        <references count="1">
          <reference field="4" count="0"/>
        </references>
      </pivotArea>
    </format>
    <format dxfId="1289">
      <pivotArea field="5" type="button" dataOnly="0" labelOnly="1" outline="0" axis="axisPage" fieldPosition="4"/>
    </format>
    <format dxfId="1288">
      <pivotArea dataOnly="0" labelOnly="1" outline="0" fieldPosition="0">
        <references count="1">
          <reference field="5" count="0"/>
        </references>
      </pivotArea>
    </format>
    <format dxfId="1287">
      <pivotArea field="2" type="button" dataOnly="0" labelOnly="1" outline="0" axis="axisPage" fieldPosition="1"/>
    </format>
    <format dxfId="1286">
      <pivotArea field="3" type="button" dataOnly="0" labelOnly="1" outline="0" axis="axisPage" fieldPosition="2"/>
    </format>
    <format dxfId="1285">
      <pivotArea dataOnly="0" labelOnly="1" outline="0" fieldPosition="0">
        <references count="1">
          <reference field="3" count="0"/>
        </references>
      </pivotArea>
    </format>
    <format dxfId="1284">
      <pivotArea field="4" type="button" dataOnly="0" labelOnly="1" outline="0" axis="axisPage" fieldPosition="3"/>
    </format>
    <format dxfId="1283">
      <pivotArea dataOnly="0" labelOnly="1" outline="0" fieldPosition="0">
        <references count="1">
          <reference field="4" count="0"/>
        </references>
      </pivotArea>
    </format>
    <format dxfId="1282">
      <pivotArea field="5" type="button" dataOnly="0" labelOnly="1" outline="0" axis="axisPage" fieldPosition="4"/>
    </format>
    <format dxfId="1281">
      <pivotArea dataOnly="0" labelOnly="1" outline="0" fieldPosition="0">
        <references count="1">
          <reference field="5" count="0"/>
        </references>
      </pivotArea>
    </format>
    <format dxfId="1280">
      <pivotArea field="2" type="button" dataOnly="0" labelOnly="1" outline="0" axis="axisPage" fieldPosition="1"/>
    </format>
    <format dxfId="1279">
      <pivotArea field="3" type="button" dataOnly="0" labelOnly="1" outline="0" axis="axisPage" fieldPosition="2"/>
    </format>
    <format dxfId="1278">
      <pivotArea dataOnly="0" labelOnly="1" outline="0" fieldPosition="0">
        <references count="1">
          <reference field="3" count="0"/>
        </references>
      </pivotArea>
    </format>
    <format dxfId="1277">
      <pivotArea field="4" type="button" dataOnly="0" labelOnly="1" outline="0" axis="axisPage" fieldPosition="3"/>
    </format>
    <format dxfId="1276">
      <pivotArea dataOnly="0" labelOnly="1" outline="0" fieldPosition="0">
        <references count="1">
          <reference field="4" count="0"/>
        </references>
      </pivotArea>
    </format>
    <format dxfId="1275">
      <pivotArea field="5" type="button" dataOnly="0" labelOnly="1" outline="0" axis="axisPage" fieldPosition="4"/>
    </format>
    <format dxfId="1274">
      <pivotArea dataOnly="0" labelOnly="1" outline="0" fieldPosition="0">
        <references count="1">
          <reference field="5" count="0"/>
        </references>
      </pivotArea>
    </format>
    <format dxfId="1273">
      <pivotArea type="all" dataOnly="0" outline="0" fieldPosition="0"/>
    </format>
    <format dxfId="1272">
      <pivotArea field="7" type="button" dataOnly="0" labelOnly="1" outline="0"/>
    </format>
    <format dxfId="1271">
      <pivotArea field="7" type="button" dataOnly="0" labelOnly="1" outline="0"/>
    </format>
    <format dxfId="1270">
      <pivotArea grandRow="1" outline="0" collapsedLevelsAreSubtotals="1" fieldPosition="0"/>
    </format>
    <format dxfId="1269">
      <pivotArea dataOnly="0" labelOnly="1" grandRow="1" outline="0" fieldPosition="0"/>
    </format>
    <format dxfId="1268">
      <pivotArea grandRow="1" outline="0" collapsedLevelsAreSubtotals="1" fieldPosition="0"/>
    </format>
    <format dxfId="1267">
      <pivotArea dataOnly="0" labelOnly="1" grandRow="1" outline="0" fieldPosition="0"/>
    </format>
    <format dxfId="1266">
      <pivotArea field="8" type="button" dataOnly="0" labelOnly="1" outline="0"/>
    </format>
    <format dxfId="1265">
      <pivotArea field="8" type="button" dataOnly="0" labelOnly="1" outline="0"/>
    </format>
    <format dxfId="1264">
      <pivotArea type="all" dataOnly="0" outline="0" fieldPosition="0"/>
    </format>
    <format dxfId="1263">
      <pivotArea type="all" dataOnly="0" outline="0" fieldPosition="0"/>
    </format>
    <format dxfId="1262">
      <pivotArea field="9" type="button" dataOnly="0" labelOnly="1" outline="0"/>
    </format>
    <format dxfId="1261">
      <pivotArea field="9" type="button" dataOnly="0" labelOnly="1" outline="0"/>
    </format>
    <format dxfId="1260">
      <pivotArea field="10" type="button" dataOnly="0" labelOnly="1" outline="0"/>
    </format>
    <format dxfId="1259">
      <pivotArea field="10" type="button" dataOnly="0" labelOnly="1" outline="0"/>
    </format>
    <format dxfId="1258">
      <pivotArea field="11" type="button" dataOnly="0" labelOnly="1" outline="0"/>
    </format>
    <format dxfId="1257">
      <pivotArea field="11" type="button" dataOnly="0" labelOnly="1" outline="0"/>
    </format>
    <format dxfId="1256">
      <pivotArea type="all" dataOnly="0" outline="0" fieldPosition="0"/>
    </format>
    <format dxfId="1255">
      <pivotArea type="all" dataOnly="0" outline="0" fieldPosition="0"/>
    </format>
    <format dxfId="1254">
      <pivotArea field="12" type="button" dataOnly="0" labelOnly="1" outline="0"/>
    </format>
    <format dxfId="1253">
      <pivotArea field="12" type="button" dataOnly="0" labelOnly="1" outline="0"/>
    </format>
    <format dxfId="1252">
      <pivotArea field="13" type="button" dataOnly="0" labelOnly="1" outline="0"/>
    </format>
    <format dxfId="1251">
      <pivotArea field="13" type="button" dataOnly="0" labelOnly="1" outline="0"/>
    </format>
    <format dxfId="1250">
      <pivotArea field="18" type="button" dataOnly="0" labelOnly="1" outline="0"/>
    </format>
    <format dxfId="1249">
      <pivotArea field="18" type="button" dataOnly="0" labelOnly="1" outline="0"/>
    </format>
    <format dxfId="1248">
      <pivotArea field="22" type="button" dataOnly="0" labelOnly="1" outline="0"/>
    </format>
    <format dxfId="1247">
      <pivotArea field="22" type="button" dataOnly="0" labelOnly="1" outline="0"/>
    </format>
    <format dxfId="1246">
      <pivotArea field="24" type="button" dataOnly="0" labelOnly="1" outline="0"/>
    </format>
    <format dxfId="1245">
      <pivotArea field="24" type="button" dataOnly="0" labelOnly="1" outline="0"/>
    </format>
    <format dxfId="1244">
      <pivotArea field="26" type="button" dataOnly="0" labelOnly="1" outline="0"/>
    </format>
    <format dxfId="1243">
      <pivotArea field="26" type="button" dataOnly="0" labelOnly="1" outline="0"/>
    </format>
    <format dxfId="1242">
      <pivotArea outline="0" fieldPosition="0">
        <references count="1">
          <reference field="4294967294" count="1">
            <x v="1"/>
          </reference>
        </references>
      </pivotArea>
    </format>
    <format dxfId="1241">
      <pivotArea field="32" type="button" dataOnly="0" labelOnly="1" outline="0" axis="axisRow" fieldPosition="0"/>
    </format>
    <format dxfId="12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39">
      <pivotArea field="32" type="button" dataOnly="0" labelOnly="1" outline="0" axis="axisRow" fieldPosition="0"/>
    </format>
    <format dxfId="12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37">
      <pivotArea field="2" type="button" dataOnly="0" labelOnly="1" outline="0" axis="axisPage" fieldPosition="1"/>
    </format>
    <format dxfId="1236">
      <pivotArea field="3" type="button" dataOnly="0" labelOnly="1" outline="0" axis="axisPage" fieldPosition="2"/>
    </format>
    <format dxfId="1235">
      <pivotArea dataOnly="0" labelOnly="1" outline="0" fieldPosition="0">
        <references count="1">
          <reference field="3" count="0"/>
        </references>
      </pivotArea>
    </format>
    <format dxfId="1234">
      <pivotArea field="4" type="button" dataOnly="0" labelOnly="1" outline="0" axis="axisPage" fieldPosition="3"/>
    </format>
    <format dxfId="1233">
      <pivotArea dataOnly="0" labelOnly="1" outline="0" fieldPosition="0">
        <references count="1">
          <reference field="4" count="0"/>
        </references>
      </pivotArea>
    </format>
    <format dxfId="1232">
      <pivotArea field="5" type="button" dataOnly="0" labelOnly="1" outline="0" axis="axisPage" fieldPosition="4"/>
    </format>
    <format dxfId="1231">
      <pivotArea dataOnly="0" labelOnly="1" outline="0" fieldPosition="0">
        <references count="1">
          <reference field="5" count="0"/>
        </references>
      </pivotArea>
    </format>
    <format dxfId="1230">
      <pivotArea field="32" type="button" dataOnly="0" labelOnly="1" outline="0" axis="axisRow" fieldPosition="0"/>
    </format>
    <format dxfId="122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28">
      <pivotArea grandRow="1" outline="0" collapsedLevelsAreSubtotals="1" fieldPosition="0"/>
    </format>
    <format dxfId="1227">
      <pivotArea dataOnly="0" labelOnly="1" grandRow="1" outline="0" fieldPosition="0"/>
    </format>
    <format dxfId="1226">
      <pivotArea dataOnly="0" labelOnly="1" outline="0" fieldPosition="0">
        <references count="1">
          <reference field="2" count="0"/>
        </references>
      </pivotArea>
    </format>
    <format dxfId="1225">
      <pivotArea dataOnly="0" labelOnly="1" outline="0" fieldPosition="0">
        <references count="1">
          <reference field="2" count="0"/>
        </references>
      </pivotArea>
    </format>
  </formats>
  <chartFormats count="13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2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2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2" count="1" selected="0">
            <x v="2"/>
          </reference>
        </references>
      </pivotArea>
    </chartFormat>
    <chartFormat chart="1" format="14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2">
      <pivotArea type="data" outline="0" fieldPosition="0">
        <references count="2">
          <reference field="4294967294" count="1" selected="0">
            <x v="0"/>
          </reference>
          <reference field="32" count="1" selected="0">
            <x v="0"/>
          </reference>
        </references>
      </pivotArea>
    </chartFormat>
    <chartFormat chart="2" format="143">
      <pivotArea type="data" outline="0" fieldPosition="0">
        <references count="2">
          <reference field="4294967294" count="1" selected="0">
            <x v="0"/>
          </reference>
          <reference field="32" count="1" selected="0">
            <x v="1"/>
          </reference>
        </references>
      </pivotArea>
    </chartFormat>
    <chartFormat chart="2" format="144">
      <pivotArea type="data" outline="0" fieldPosition="0">
        <references count="2">
          <reference field="4294967294" count="1" selected="0">
            <x v="0"/>
          </reference>
          <reference field="32" count="1" selected="0">
            <x v="2"/>
          </reference>
        </references>
      </pivotArea>
    </chartFormat>
    <chartFormat chart="2" format="14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1"/>
          </reference>
          <reference field="32" count="1" selected="0">
            <x v="0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1"/>
          </reference>
          <reference field="32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1"/>
          </reference>
          <reference field="3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6000000}" name="PivotTable49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150:C15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axis="axisRow" dataField="1" showAll="0" defaultSubtotal="0">
      <items count="4">
        <item x="1"/>
        <item x="0"/>
        <item m="1" x="3"/>
        <item m="1" x="2"/>
      </items>
    </pivotField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3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Option 4" fld="33" subtotal="count" baseField="33" baseItem="0"/>
    <dataField name="Percentage of Option 4" fld="33" subtotal="count" showDataAs="percentOfTotal" baseField="33" baseItem="0" numFmtId="10"/>
  </dataFields>
  <formats count="70">
    <format dxfId="1364">
      <pivotArea field="2" type="button" dataOnly="0" labelOnly="1" outline="0" axis="axisPage" fieldPosition="1"/>
    </format>
    <format dxfId="1363">
      <pivotArea field="3" type="button" dataOnly="0" labelOnly="1" outline="0" axis="axisPage" fieldPosition="2"/>
    </format>
    <format dxfId="1362">
      <pivotArea dataOnly="0" labelOnly="1" outline="0" fieldPosition="0">
        <references count="1">
          <reference field="3" count="0"/>
        </references>
      </pivotArea>
    </format>
    <format dxfId="1361">
      <pivotArea field="4" type="button" dataOnly="0" labelOnly="1" outline="0" axis="axisPage" fieldPosition="3"/>
    </format>
    <format dxfId="1360">
      <pivotArea dataOnly="0" labelOnly="1" outline="0" fieldPosition="0">
        <references count="1">
          <reference field="4" count="0"/>
        </references>
      </pivotArea>
    </format>
    <format dxfId="1359">
      <pivotArea field="5" type="button" dataOnly="0" labelOnly="1" outline="0" axis="axisPage" fieldPosition="4"/>
    </format>
    <format dxfId="1358">
      <pivotArea dataOnly="0" labelOnly="1" outline="0" fieldPosition="0">
        <references count="1">
          <reference field="5" count="0"/>
        </references>
      </pivotArea>
    </format>
    <format dxfId="1357">
      <pivotArea field="2" type="button" dataOnly="0" labelOnly="1" outline="0" axis="axisPage" fieldPosition="1"/>
    </format>
    <format dxfId="1356">
      <pivotArea field="3" type="button" dataOnly="0" labelOnly="1" outline="0" axis="axisPage" fieldPosition="2"/>
    </format>
    <format dxfId="1355">
      <pivotArea dataOnly="0" labelOnly="1" outline="0" fieldPosition="0">
        <references count="1">
          <reference field="3" count="0"/>
        </references>
      </pivotArea>
    </format>
    <format dxfId="1354">
      <pivotArea field="4" type="button" dataOnly="0" labelOnly="1" outline="0" axis="axisPage" fieldPosition="3"/>
    </format>
    <format dxfId="1353">
      <pivotArea dataOnly="0" labelOnly="1" outline="0" fieldPosition="0">
        <references count="1">
          <reference field="4" count="0"/>
        </references>
      </pivotArea>
    </format>
    <format dxfId="1352">
      <pivotArea field="5" type="button" dataOnly="0" labelOnly="1" outline="0" axis="axisPage" fieldPosition="4"/>
    </format>
    <format dxfId="1351">
      <pivotArea dataOnly="0" labelOnly="1" outline="0" fieldPosition="0">
        <references count="1">
          <reference field="5" count="0"/>
        </references>
      </pivotArea>
    </format>
    <format dxfId="1350">
      <pivotArea field="2" type="button" dataOnly="0" labelOnly="1" outline="0" axis="axisPage" fieldPosition="1"/>
    </format>
    <format dxfId="1349">
      <pivotArea field="3" type="button" dataOnly="0" labelOnly="1" outline="0" axis="axisPage" fieldPosition="2"/>
    </format>
    <format dxfId="1348">
      <pivotArea dataOnly="0" labelOnly="1" outline="0" fieldPosition="0">
        <references count="1">
          <reference field="3" count="0"/>
        </references>
      </pivotArea>
    </format>
    <format dxfId="1347">
      <pivotArea field="4" type="button" dataOnly="0" labelOnly="1" outline="0" axis="axisPage" fieldPosition="3"/>
    </format>
    <format dxfId="1346">
      <pivotArea dataOnly="0" labelOnly="1" outline="0" fieldPosition="0">
        <references count="1">
          <reference field="4" count="0"/>
        </references>
      </pivotArea>
    </format>
    <format dxfId="1345">
      <pivotArea field="5" type="button" dataOnly="0" labelOnly="1" outline="0" axis="axisPage" fieldPosition="4"/>
    </format>
    <format dxfId="1344">
      <pivotArea dataOnly="0" labelOnly="1" outline="0" fieldPosition="0">
        <references count="1">
          <reference field="5" count="0"/>
        </references>
      </pivotArea>
    </format>
    <format dxfId="1343">
      <pivotArea type="all" dataOnly="0" outline="0" fieldPosition="0"/>
    </format>
    <format dxfId="1342">
      <pivotArea field="7" type="button" dataOnly="0" labelOnly="1" outline="0"/>
    </format>
    <format dxfId="1341">
      <pivotArea field="7" type="button" dataOnly="0" labelOnly="1" outline="0"/>
    </format>
    <format dxfId="1340">
      <pivotArea grandRow="1" outline="0" collapsedLevelsAreSubtotals="1" fieldPosition="0"/>
    </format>
    <format dxfId="1339">
      <pivotArea dataOnly="0" labelOnly="1" grandRow="1" outline="0" fieldPosition="0"/>
    </format>
    <format dxfId="1338">
      <pivotArea grandRow="1" outline="0" collapsedLevelsAreSubtotals="1" fieldPosition="0"/>
    </format>
    <format dxfId="1337">
      <pivotArea dataOnly="0" labelOnly="1" grandRow="1" outline="0" fieldPosition="0"/>
    </format>
    <format dxfId="1336">
      <pivotArea field="8" type="button" dataOnly="0" labelOnly="1" outline="0"/>
    </format>
    <format dxfId="1335">
      <pivotArea field="8" type="button" dataOnly="0" labelOnly="1" outline="0"/>
    </format>
    <format dxfId="1334">
      <pivotArea type="all" dataOnly="0" outline="0" fieldPosition="0"/>
    </format>
    <format dxfId="1333">
      <pivotArea type="all" dataOnly="0" outline="0" fieldPosition="0"/>
    </format>
    <format dxfId="1332">
      <pivotArea field="9" type="button" dataOnly="0" labelOnly="1" outline="0"/>
    </format>
    <format dxfId="1331">
      <pivotArea field="9" type="button" dataOnly="0" labelOnly="1" outline="0"/>
    </format>
    <format dxfId="1330">
      <pivotArea field="10" type="button" dataOnly="0" labelOnly="1" outline="0"/>
    </format>
    <format dxfId="1329">
      <pivotArea field="10" type="button" dataOnly="0" labelOnly="1" outline="0"/>
    </format>
    <format dxfId="1328">
      <pivotArea field="11" type="button" dataOnly="0" labelOnly="1" outline="0"/>
    </format>
    <format dxfId="1327">
      <pivotArea field="11" type="button" dataOnly="0" labelOnly="1" outline="0"/>
    </format>
    <format dxfId="1326">
      <pivotArea type="all" dataOnly="0" outline="0" fieldPosition="0"/>
    </format>
    <format dxfId="1325">
      <pivotArea type="all" dataOnly="0" outline="0" fieldPosition="0"/>
    </format>
    <format dxfId="1324">
      <pivotArea field="12" type="button" dataOnly="0" labelOnly="1" outline="0"/>
    </format>
    <format dxfId="1323">
      <pivotArea field="12" type="button" dataOnly="0" labelOnly="1" outline="0"/>
    </format>
    <format dxfId="1322">
      <pivotArea field="13" type="button" dataOnly="0" labelOnly="1" outline="0"/>
    </format>
    <format dxfId="1321">
      <pivotArea field="13" type="button" dataOnly="0" labelOnly="1" outline="0"/>
    </format>
    <format dxfId="1320">
      <pivotArea field="18" type="button" dataOnly="0" labelOnly="1" outline="0"/>
    </format>
    <format dxfId="1319">
      <pivotArea field="18" type="button" dataOnly="0" labelOnly="1" outline="0"/>
    </format>
    <format dxfId="1318">
      <pivotArea field="22" type="button" dataOnly="0" labelOnly="1" outline="0"/>
    </format>
    <format dxfId="1317">
      <pivotArea field="22" type="button" dataOnly="0" labelOnly="1" outline="0"/>
    </format>
    <format dxfId="1316">
      <pivotArea field="24" type="button" dataOnly="0" labelOnly="1" outline="0"/>
    </format>
    <format dxfId="1315">
      <pivotArea field="24" type="button" dataOnly="0" labelOnly="1" outline="0"/>
    </format>
    <format dxfId="1314">
      <pivotArea field="26" type="button" dataOnly="0" labelOnly="1" outline="0"/>
    </format>
    <format dxfId="1313">
      <pivotArea field="26" type="button" dataOnly="0" labelOnly="1" outline="0"/>
    </format>
    <format dxfId="1312">
      <pivotArea outline="0" fieldPosition="0">
        <references count="1">
          <reference field="4294967294" count="1">
            <x v="1"/>
          </reference>
        </references>
      </pivotArea>
    </format>
    <format dxfId="1311">
      <pivotArea field="33" type="button" dataOnly="0" labelOnly="1" outline="0" axis="axisRow" fieldPosition="0"/>
    </format>
    <format dxfId="13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09">
      <pivotArea field="33" type="button" dataOnly="0" labelOnly="1" outline="0" axis="axisRow" fieldPosition="0"/>
    </format>
    <format dxfId="130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07">
      <pivotArea field="2" type="button" dataOnly="0" labelOnly="1" outline="0" axis="axisPage" fieldPosition="1"/>
    </format>
    <format dxfId="1306">
      <pivotArea field="3" type="button" dataOnly="0" labelOnly="1" outline="0" axis="axisPage" fieldPosition="2"/>
    </format>
    <format dxfId="1305">
      <pivotArea dataOnly="0" labelOnly="1" outline="0" fieldPosition="0">
        <references count="1">
          <reference field="3" count="0"/>
        </references>
      </pivotArea>
    </format>
    <format dxfId="1304">
      <pivotArea field="4" type="button" dataOnly="0" labelOnly="1" outline="0" axis="axisPage" fieldPosition="3"/>
    </format>
    <format dxfId="1303">
      <pivotArea dataOnly="0" labelOnly="1" outline="0" fieldPosition="0">
        <references count="1">
          <reference field="4" count="0"/>
        </references>
      </pivotArea>
    </format>
    <format dxfId="1302">
      <pivotArea field="5" type="button" dataOnly="0" labelOnly="1" outline="0" axis="axisPage" fieldPosition="4"/>
    </format>
    <format dxfId="1301">
      <pivotArea dataOnly="0" labelOnly="1" outline="0" fieldPosition="0">
        <references count="1">
          <reference field="5" count="0"/>
        </references>
      </pivotArea>
    </format>
    <format dxfId="1300">
      <pivotArea field="33" type="button" dataOnly="0" labelOnly="1" outline="0" axis="axisRow" fieldPosition="0"/>
    </format>
    <format dxfId="129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98">
      <pivotArea grandRow="1" outline="0" collapsedLevelsAreSubtotals="1" fieldPosition="0"/>
    </format>
    <format dxfId="1297">
      <pivotArea dataOnly="0" labelOnly="1" grandRow="1" outline="0" fieldPosition="0"/>
    </format>
    <format dxfId="1296">
      <pivotArea dataOnly="0" labelOnly="1" outline="0" fieldPosition="0">
        <references count="1">
          <reference field="2" count="0"/>
        </references>
      </pivotArea>
    </format>
    <format dxfId="1295">
      <pivotArea dataOnly="0" labelOnly="1" outline="0" fieldPosition="0">
        <references count="1">
          <reference field="2" count="0"/>
        </references>
      </pivotArea>
    </format>
  </formats>
  <chartFormats count="13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1" format="14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2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2" format="143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2" format="144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2" format="14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1"/>
          </reference>
          <reference field="33" count="1" selected="0">
            <x v="0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1"/>
          </reference>
          <reference field="33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1"/>
          </reference>
          <reference field="33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2000000}" name="PivotTable17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9" rowHeaderCaption="Answer Options">
  <location ref="A196:C199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14">
        <item m="1" x="8"/>
        <item x="2"/>
        <item x="0"/>
        <item x="1"/>
        <item x="3"/>
        <item m="1" x="7"/>
        <item m="1" x="10"/>
        <item m="1" x="5"/>
        <item m="1" x="12"/>
        <item m="1" x="9"/>
        <item m="1" x="6"/>
        <item m="1" x="11"/>
        <item m="1" x="4"/>
        <item t="default"/>
      </items>
    </pivotField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dataField="1" showAll="0">
      <items count="10">
        <item x="0"/>
        <item m="1" x="2"/>
        <item x="1"/>
        <item m="1" x="7"/>
        <item m="1" x="4"/>
        <item m="1" x="8"/>
        <item m="1" x="5"/>
        <item m="1" x="6"/>
        <item m="1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5"/>
  </rowFields>
  <rowItems count="3">
    <i>
      <x/>
    </i>
    <i>
      <x v="2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 Question 6e" fld="35" subtotal="count" baseField="36" baseItem="0"/>
    <dataField name="Percentage of Question 6e" fld="35" subtotal="count" showDataAs="percentOfTotal" baseField="36" baseItem="0" numFmtId="10"/>
  </dataFields>
  <formats count="74">
    <format dxfId="1438">
      <pivotArea field="2" type="button" dataOnly="0" labelOnly="1" outline="0" axis="axisPage" fieldPosition="1"/>
    </format>
    <format dxfId="1437">
      <pivotArea field="3" type="button" dataOnly="0" labelOnly="1" outline="0" axis="axisPage" fieldPosition="2"/>
    </format>
    <format dxfId="1436">
      <pivotArea dataOnly="0" labelOnly="1" outline="0" fieldPosition="0">
        <references count="1">
          <reference field="3" count="0"/>
        </references>
      </pivotArea>
    </format>
    <format dxfId="1435">
      <pivotArea field="4" type="button" dataOnly="0" labelOnly="1" outline="0" axis="axisPage" fieldPosition="3"/>
    </format>
    <format dxfId="1434">
      <pivotArea dataOnly="0" labelOnly="1" outline="0" fieldPosition="0">
        <references count="1">
          <reference field="4" count="0"/>
        </references>
      </pivotArea>
    </format>
    <format dxfId="1433">
      <pivotArea field="5" type="button" dataOnly="0" labelOnly="1" outline="0" axis="axisPage" fieldPosition="4"/>
    </format>
    <format dxfId="1432">
      <pivotArea dataOnly="0" labelOnly="1" outline="0" fieldPosition="0">
        <references count="1">
          <reference field="5" count="0"/>
        </references>
      </pivotArea>
    </format>
    <format dxfId="1431">
      <pivotArea field="2" type="button" dataOnly="0" labelOnly="1" outline="0" axis="axisPage" fieldPosition="1"/>
    </format>
    <format dxfId="1430">
      <pivotArea field="3" type="button" dataOnly="0" labelOnly="1" outline="0" axis="axisPage" fieldPosition="2"/>
    </format>
    <format dxfId="1429">
      <pivotArea dataOnly="0" labelOnly="1" outline="0" fieldPosition="0">
        <references count="1">
          <reference field="3" count="0"/>
        </references>
      </pivotArea>
    </format>
    <format dxfId="1428">
      <pivotArea field="4" type="button" dataOnly="0" labelOnly="1" outline="0" axis="axisPage" fieldPosition="3"/>
    </format>
    <format dxfId="1427">
      <pivotArea dataOnly="0" labelOnly="1" outline="0" fieldPosition="0">
        <references count="1">
          <reference field="4" count="0"/>
        </references>
      </pivotArea>
    </format>
    <format dxfId="1426">
      <pivotArea field="5" type="button" dataOnly="0" labelOnly="1" outline="0" axis="axisPage" fieldPosition="4"/>
    </format>
    <format dxfId="1425">
      <pivotArea dataOnly="0" labelOnly="1" outline="0" fieldPosition="0">
        <references count="1">
          <reference field="5" count="0"/>
        </references>
      </pivotArea>
    </format>
    <format dxfId="1424">
      <pivotArea field="2" type="button" dataOnly="0" labelOnly="1" outline="0" axis="axisPage" fieldPosition="1"/>
    </format>
    <format dxfId="1423">
      <pivotArea field="3" type="button" dataOnly="0" labelOnly="1" outline="0" axis="axisPage" fieldPosition="2"/>
    </format>
    <format dxfId="1422">
      <pivotArea dataOnly="0" labelOnly="1" outline="0" fieldPosition="0">
        <references count="1">
          <reference field="3" count="0"/>
        </references>
      </pivotArea>
    </format>
    <format dxfId="1421">
      <pivotArea field="4" type="button" dataOnly="0" labelOnly="1" outline="0" axis="axisPage" fieldPosition="3"/>
    </format>
    <format dxfId="1420">
      <pivotArea dataOnly="0" labelOnly="1" outline="0" fieldPosition="0">
        <references count="1">
          <reference field="4" count="0"/>
        </references>
      </pivotArea>
    </format>
    <format dxfId="1419">
      <pivotArea field="5" type="button" dataOnly="0" labelOnly="1" outline="0" axis="axisPage" fieldPosition="4"/>
    </format>
    <format dxfId="1418">
      <pivotArea dataOnly="0" labelOnly="1" outline="0" fieldPosition="0">
        <references count="1">
          <reference field="5" count="0"/>
        </references>
      </pivotArea>
    </format>
    <format dxfId="1417">
      <pivotArea type="all" dataOnly="0" outline="0" fieldPosition="0"/>
    </format>
    <format dxfId="1416">
      <pivotArea field="7" type="button" dataOnly="0" labelOnly="1" outline="0"/>
    </format>
    <format dxfId="1415">
      <pivotArea field="7" type="button" dataOnly="0" labelOnly="1" outline="0"/>
    </format>
    <format dxfId="1414">
      <pivotArea grandRow="1" outline="0" collapsedLevelsAreSubtotals="1" fieldPosition="0"/>
    </format>
    <format dxfId="1413">
      <pivotArea dataOnly="0" labelOnly="1" grandRow="1" outline="0" fieldPosition="0"/>
    </format>
    <format dxfId="1412">
      <pivotArea grandRow="1" outline="0" collapsedLevelsAreSubtotals="1" fieldPosition="0"/>
    </format>
    <format dxfId="1411">
      <pivotArea dataOnly="0" labelOnly="1" grandRow="1" outline="0" fieldPosition="0"/>
    </format>
    <format dxfId="1410">
      <pivotArea field="8" type="button" dataOnly="0" labelOnly="1" outline="0"/>
    </format>
    <format dxfId="1409">
      <pivotArea field="8" type="button" dataOnly="0" labelOnly="1" outline="0"/>
    </format>
    <format dxfId="1408">
      <pivotArea type="all" dataOnly="0" outline="0" fieldPosition="0"/>
    </format>
    <format dxfId="1407">
      <pivotArea type="all" dataOnly="0" outline="0" fieldPosition="0"/>
    </format>
    <format dxfId="1406">
      <pivotArea field="9" type="button" dataOnly="0" labelOnly="1" outline="0"/>
    </format>
    <format dxfId="1405">
      <pivotArea field="9" type="button" dataOnly="0" labelOnly="1" outline="0"/>
    </format>
    <format dxfId="1404">
      <pivotArea field="10" type="button" dataOnly="0" labelOnly="1" outline="0"/>
    </format>
    <format dxfId="1403">
      <pivotArea field="10" type="button" dataOnly="0" labelOnly="1" outline="0"/>
    </format>
    <format dxfId="1402">
      <pivotArea field="11" type="button" dataOnly="0" labelOnly="1" outline="0"/>
    </format>
    <format dxfId="1401">
      <pivotArea field="11" type="button" dataOnly="0" labelOnly="1" outline="0"/>
    </format>
    <format dxfId="1400">
      <pivotArea type="all" dataOnly="0" outline="0" fieldPosition="0"/>
    </format>
    <format dxfId="1399">
      <pivotArea type="all" dataOnly="0" outline="0" fieldPosition="0"/>
    </format>
    <format dxfId="1398">
      <pivotArea field="12" type="button" dataOnly="0" labelOnly="1" outline="0"/>
    </format>
    <format dxfId="1397">
      <pivotArea field="12" type="button" dataOnly="0" labelOnly="1" outline="0"/>
    </format>
    <format dxfId="1396">
      <pivotArea field="13" type="button" dataOnly="0" labelOnly="1" outline="0"/>
    </format>
    <format dxfId="1395">
      <pivotArea field="13" type="button" dataOnly="0" labelOnly="1" outline="0"/>
    </format>
    <format dxfId="1394">
      <pivotArea field="18" type="button" dataOnly="0" labelOnly="1" outline="0"/>
    </format>
    <format dxfId="1393">
      <pivotArea field="18" type="button" dataOnly="0" labelOnly="1" outline="0"/>
    </format>
    <format dxfId="1392">
      <pivotArea field="22" type="button" dataOnly="0" labelOnly="1" outline="0"/>
    </format>
    <format dxfId="1391">
      <pivotArea field="22" type="button" dataOnly="0" labelOnly="1" outline="0"/>
    </format>
    <format dxfId="1390">
      <pivotArea field="24" type="button" dataOnly="0" labelOnly="1" outline="0"/>
    </format>
    <format dxfId="1389">
      <pivotArea field="24" type="button" dataOnly="0" labelOnly="1" outline="0"/>
    </format>
    <format dxfId="1388">
      <pivotArea field="26" type="button" dataOnly="0" labelOnly="1" outline="0"/>
    </format>
    <format dxfId="1387">
      <pivotArea field="26" type="button" dataOnly="0" labelOnly="1" outline="0"/>
    </format>
    <format dxfId="1386">
      <pivotArea field="27" type="button" dataOnly="0" labelOnly="1" outline="0"/>
    </format>
    <format dxfId="1385">
      <pivotArea field="27" type="button" dataOnly="0" labelOnly="1" outline="0"/>
    </format>
    <format dxfId="1384">
      <pivotArea field="35" type="button" dataOnly="0" labelOnly="1" outline="0" axis="axisRow" fieldPosition="0"/>
    </format>
    <format dxfId="138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82">
      <pivotArea field="35" type="button" dataOnly="0" labelOnly="1" outline="0" axis="axisRow" fieldPosition="0"/>
    </format>
    <format dxfId="138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80">
      <pivotArea field="2" type="button" dataOnly="0" labelOnly="1" outline="0" axis="axisPage" fieldPosition="1"/>
    </format>
    <format dxfId="1379">
      <pivotArea field="3" type="button" dataOnly="0" labelOnly="1" outline="0" axis="axisPage" fieldPosition="2"/>
    </format>
    <format dxfId="1378">
      <pivotArea dataOnly="0" labelOnly="1" outline="0" fieldPosition="0">
        <references count="1">
          <reference field="3" count="0"/>
        </references>
      </pivotArea>
    </format>
    <format dxfId="1377">
      <pivotArea field="4" type="button" dataOnly="0" labelOnly="1" outline="0" axis="axisPage" fieldPosition="3"/>
    </format>
    <format dxfId="1376">
      <pivotArea dataOnly="0" labelOnly="1" outline="0" fieldPosition="0">
        <references count="1">
          <reference field="4" count="0"/>
        </references>
      </pivotArea>
    </format>
    <format dxfId="1375">
      <pivotArea field="5" type="button" dataOnly="0" labelOnly="1" outline="0" axis="axisPage" fieldPosition="4"/>
    </format>
    <format dxfId="1374">
      <pivotArea dataOnly="0" labelOnly="1" outline="0" fieldPosition="0">
        <references count="1">
          <reference field="5" count="0"/>
        </references>
      </pivotArea>
    </format>
    <format dxfId="1373">
      <pivotArea field="35" type="button" dataOnly="0" labelOnly="1" outline="0" axis="axisRow" fieldPosition="0"/>
    </format>
    <format dxfId="13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71">
      <pivotArea grandRow="1" outline="0" collapsedLevelsAreSubtotals="1" fieldPosition="0"/>
    </format>
    <format dxfId="1370">
      <pivotArea dataOnly="0" labelOnly="1" grandRow="1" outline="0" fieldPosition="0"/>
    </format>
    <format dxfId="1369">
      <pivotArea outline="0" fieldPosition="0">
        <references count="1">
          <reference field="4294967294" count="1">
            <x v="1"/>
          </reference>
        </references>
      </pivotArea>
    </format>
    <format dxfId="1368">
      <pivotArea dataOnly="0" labelOnly="1" outline="0" fieldPosition="0">
        <references count="1">
          <reference field="2" count="0"/>
        </references>
      </pivotArea>
    </format>
    <format dxfId="1367">
      <pivotArea dataOnly="0" labelOnly="1" outline="0" fieldPosition="0">
        <references count="1">
          <reference field="2" count="0"/>
        </references>
      </pivotArea>
    </format>
    <format dxfId="13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65">
      <pivotArea dataOnly="0" labelOnly="1" outline="0" fieldPosition="0">
        <references count="1">
          <reference field="4294967294" count="1">
            <x v="1"/>
          </reference>
        </references>
      </pivotArea>
    </format>
  </formats>
  <chartFormats count="32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37">
      <pivotArea type="data" outline="0" fieldPosition="0">
        <references count="2">
          <reference field="4294967294" count="1" selected="0">
            <x v="0"/>
          </reference>
          <reference field="35" count="1" selected="0">
            <x v="0"/>
          </reference>
        </references>
      </pivotArea>
    </chartFormat>
    <chartFormat chart="4" format="138">
      <pivotArea type="data" outline="0" fieldPosition="0">
        <references count="2">
          <reference field="4294967294" count="1" selected="0">
            <x v="0"/>
          </reference>
          <reference field="35" count="1" selected="0">
            <x v="1"/>
          </reference>
        </references>
      </pivotArea>
    </chartFormat>
    <chartFormat chart="4" format="139">
      <pivotArea type="data" outline="0" fieldPosition="0">
        <references count="2">
          <reference field="4294967294" count="1" selected="0">
            <x v="0"/>
          </reference>
          <reference field="35" count="1" selected="0">
            <x v="2"/>
          </reference>
        </references>
      </pivotArea>
    </chartFormat>
    <chartFormat chart="4" format="140">
      <pivotArea type="data" outline="0" fieldPosition="0">
        <references count="2">
          <reference field="4294967294" count="1" selected="0">
            <x v="0"/>
          </reference>
          <reference field="35" count="1" selected="0">
            <x v="3"/>
          </reference>
        </references>
      </pivotArea>
    </chartFormat>
    <chartFormat chart="4" format="141">
      <pivotArea type="data" outline="0" fieldPosition="0">
        <references count="2">
          <reference field="4294967294" count="1" selected="0">
            <x v="0"/>
          </reference>
          <reference field="35" count="1" selected="0">
            <x v="4"/>
          </reference>
        </references>
      </pivotArea>
    </chartFormat>
    <chartFormat chart="4" format="14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4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44">
      <pivotArea type="data" outline="0" fieldPosition="0">
        <references count="2">
          <reference field="4294967294" count="1" selected="0">
            <x v="0"/>
          </reference>
          <reference field="35" count="1" selected="0">
            <x v="0"/>
          </reference>
        </references>
      </pivotArea>
    </chartFormat>
    <chartFormat chart="5" format="145">
      <pivotArea type="data" outline="0" fieldPosition="0">
        <references count="2">
          <reference field="4294967294" count="1" selected="0">
            <x v="0"/>
          </reference>
          <reference field="35" count="1" selected="0">
            <x v="1"/>
          </reference>
        </references>
      </pivotArea>
    </chartFormat>
    <chartFormat chart="5" format="146">
      <pivotArea type="data" outline="0" fieldPosition="0">
        <references count="2">
          <reference field="4294967294" count="1" selected="0">
            <x v="0"/>
          </reference>
          <reference field="35" count="1" selected="0">
            <x v="2"/>
          </reference>
        </references>
      </pivotArea>
    </chartFormat>
    <chartFormat chart="5" format="147">
      <pivotArea type="data" outline="0" fieldPosition="0">
        <references count="2">
          <reference field="4294967294" count="1" selected="0">
            <x v="0"/>
          </reference>
          <reference field="35" count="1" selected="0">
            <x v="3"/>
          </reference>
        </references>
      </pivotArea>
    </chartFormat>
    <chartFormat chart="5" format="148">
      <pivotArea type="data" outline="0" fieldPosition="0">
        <references count="2">
          <reference field="4294967294" count="1" selected="0">
            <x v="0"/>
          </reference>
          <reference field="35" count="1" selected="0">
            <x v="4"/>
          </reference>
        </references>
      </pivotArea>
    </chartFormat>
    <chartFormat chart="5" format="14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50">
      <pivotArea type="data" outline="0" fieldPosition="0">
        <references count="2">
          <reference field="4294967294" count="1" selected="0">
            <x v="1"/>
          </reference>
          <reference field="35" count="1" selected="0">
            <x v="0"/>
          </reference>
        </references>
      </pivotArea>
    </chartFormat>
    <chartFormat chart="5" format="151">
      <pivotArea type="data" outline="0" fieldPosition="0">
        <references count="2">
          <reference field="4294967294" count="1" selected="0">
            <x v="1"/>
          </reference>
          <reference field="35" count="1" selected="0">
            <x v="1"/>
          </reference>
        </references>
      </pivotArea>
    </chartFormat>
    <chartFormat chart="5" format="152">
      <pivotArea type="data" outline="0" fieldPosition="0">
        <references count="2">
          <reference field="4294967294" count="1" selected="0">
            <x v="1"/>
          </reference>
          <reference field="35" count="1" selected="0">
            <x v="2"/>
          </reference>
        </references>
      </pivotArea>
    </chartFormat>
    <chartFormat chart="5" format="153">
      <pivotArea type="data" outline="0" fieldPosition="0">
        <references count="2">
          <reference field="4294967294" count="1" selected="0">
            <x v="1"/>
          </reference>
          <reference field="35" count="1" selected="0">
            <x v="3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2">
      <pivotArea type="data" outline="0" fieldPosition="0">
        <references count="2">
          <reference field="4294967294" count="1" selected="0">
            <x v="0"/>
          </reference>
          <reference field="35" count="1" selected="0">
            <x v="0"/>
          </reference>
        </references>
      </pivotArea>
    </chartFormat>
    <chartFormat chart="6" format="3">
      <pivotArea type="data" outline="0" fieldPosition="0">
        <references count="2">
          <reference field="4294967294" count="1" selected="0">
            <x v="0"/>
          </reference>
          <reference field="35" count="1" selected="0">
            <x v="2"/>
          </reference>
        </references>
      </pivotArea>
    </chartFormat>
    <chartFormat chart="6" format="4">
      <pivotArea type="data" outline="0" fieldPosition="0">
        <references count="2">
          <reference field="4294967294" count="1" selected="0">
            <x v="0"/>
          </reference>
          <reference field="35" count="1" selected="0">
            <x v="3"/>
          </reference>
        </references>
      </pivotArea>
    </chartFormat>
    <chartFormat chart="6" format="5">
      <pivotArea type="data" outline="0" fieldPosition="0">
        <references count="2">
          <reference field="4294967294" count="1" selected="0">
            <x v="1"/>
          </reference>
          <reference field="35" count="1" selected="0">
            <x v="0"/>
          </reference>
        </references>
      </pivotArea>
    </chartFormat>
    <chartFormat chart="6" format="6">
      <pivotArea type="data" outline="0" fieldPosition="0">
        <references count="2">
          <reference field="4294967294" count="1" selected="0">
            <x v="1"/>
          </reference>
          <reference field="35" count="1" selected="0">
            <x v="2"/>
          </reference>
        </references>
      </pivotArea>
    </chartFormat>
    <chartFormat chart="6" format="7">
      <pivotArea type="data" outline="0" fieldPosition="0">
        <references count="2">
          <reference field="4294967294" count="1" selected="0">
            <x v="1"/>
          </reference>
          <reference field="35" count="1" selected="0">
            <x v="3"/>
          </reference>
        </references>
      </pivotArea>
    </chartFormat>
    <chartFormat chart="6" format="8">
      <pivotArea type="data" outline="0" fieldPosition="0">
        <references count="2">
          <reference field="4294967294" count="1" selected="0">
            <x v="0"/>
          </reference>
          <reference field="35" count="1" selected="0">
            <x v="1"/>
          </reference>
        </references>
      </pivotArea>
    </chartFormat>
    <chartFormat chart="6" format="9">
      <pivotArea type="data" outline="0" fieldPosition="0">
        <references count="2">
          <reference field="4294967294" count="1" selected="0">
            <x v="1"/>
          </reference>
          <reference field="35" count="1" selected="0">
            <x v="1"/>
          </reference>
        </references>
      </pivotArea>
    </chartFormat>
    <chartFormat chart="6" format="10">
      <pivotArea type="data" outline="0" fieldPosition="0">
        <references count="2">
          <reference field="4294967294" count="1" selected="0">
            <x v="0"/>
          </reference>
          <reference field="35" count="1" selected="0">
            <x v="4"/>
          </reference>
        </references>
      </pivotArea>
    </chartFormat>
    <chartFormat chart="6" format="11">
      <pivotArea type="data" outline="0" fieldPosition="0">
        <references count="2">
          <reference field="4294967294" count="1" selected="0">
            <x v="1"/>
          </reference>
          <reference field="35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1000000}" name="PivotTable16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9" rowHeaderCaption="Answer Options">
  <location ref="A58:C6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14">
        <item m="1" x="8"/>
        <item x="2"/>
        <item x="0"/>
        <item x="1"/>
        <item x="3"/>
        <item m="1" x="7"/>
        <item m="1" x="10"/>
        <item m="1" x="5"/>
        <item m="1" x="12"/>
        <item m="1" x="9"/>
        <item m="1" x="6"/>
        <item m="1" x="11"/>
        <item m="1" x="4"/>
        <item t="default"/>
      </items>
    </pivotField>
    <pivotField axis="axisRow" dataField="1" showAll="0">
      <items count="9">
        <item x="1"/>
        <item x="2"/>
        <item x="0"/>
        <item x="3"/>
        <item m="1" x="6"/>
        <item m="1" x="4"/>
        <item m="1" x="7"/>
        <item m="1" x="5"/>
        <item t="default"/>
      </items>
    </pivotField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8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6c" fld="28" subtotal="count" baseField="29" baseItem="0"/>
    <dataField name="Percentage of Question 6c" fld="28" subtotal="count" showDataAs="percentOfTotal" baseField="29" baseItem="0" numFmtId="10"/>
  </dataFields>
  <formats count="74">
    <format dxfId="1512">
      <pivotArea field="2" type="button" dataOnly="0" labelOnly="1" outline="0" axis="axisPage" fieldPosition="1"/>
    </format>
    <format dxfId="1511">
      <pivotArea field="3" type="button" dataOnly="0" labelOnly="1" outline="0" axis="axisPage" fieldPosition="2"/>
    </format>
    <format dxfId="1510">
      <pivotArea dataOnly="0" labelOnly="1" outline="0" fieldPosition="0">
        <references count="1">
          <reference field="3" count="0"/>
        </references>
      </pivotArea>
    </format>
    <format dxfId="1509">
      <pivotArea field="4" type="button" dataOnly="0" labelOnly="1" outline="0" axis="axisPage" fieldPosition="3"/>
    </format>
    <format dxfId="1508">
      <pivotArea dataOnly="0" labelOnly="1" outline="0" fieldPosition="0">
        <references count="1">
          <reference field="4" count="0"/>
        </references>
      </pivotArea>
    </format>
    <format dxfId="1507">
      <pivotArea field="5" type="button" dataOnly="0" labelOnly="1" outline="0" axis="axisPage" fieldPosition="4"/>
    </format>
    <format dxfId="1506">
      <pivotArea dataOnly="0" labelOnly="1" outline="0" fieldPosition="0">
        <references count="1">
          <reference field="5" count="0"/>
        </references>
      </pivotArea>
    </format>
    <format dxfId="1505">
      <pivotArea field="2" type="button" dataOnly="0" labelOnly="1" outline="0" axis="axisPage" fieldPosition="1"/>
    </format>
    <format dxfId="1504">
      <pivotArea field="3" type="button" dataOnly="0" labelOnly="1" outline="0" axis="axisPage" fieldPosition="2"/>
    </format>
    <format dxfId="1503">
      <pivotArea dataOnly="0" labelOnly="1" outline="0" fieldPosition="0">
        <references count="1">
          <reference field="3" count="0"/>
        </references>
      </pivotArea>
    </format>
    <format dxfId="1502">
      <pivotArea field="4" type="button" dataOnly="0" labelOnly="1" outline="0" axis="axisPage" fieldPosition="3"/>
    </format>
    <format dxfId="1501">
      <pivotArea dataOnly="0" labelOnly="1" outline="0" fieldPosition="0">
        <references count="1">
          <reference field="4" count="0"/>
        </references>
      </pivotArea>
    </format>
    <format dxfId="1500">
      <pivotArea field="5" type="button" dataOnly="0" labelOnly="1" outline="0" axis="axisPage" fieldPosition="4"/>
    </format>
    <format dxfId="1499">
      <pivotArea dataOnly="0" labelOnly="1" outline="0" fieldPosition="0">
        <references count="1">
          <reference field="5" count="0"/>
        </references>
      </pivotArea>
    </format>
    <format dxfId="1498">
      <pivotArea field="2" type="button" dataOnly="0" labelOnly="1" outline="0" axis="axisPage" fieldPosition="1"/>
    </format>
    <format dxfId="1497">
      <pivotArea field="3" type="button" dataOnly="0" labelOnly="1" outline="0" axis="axisPage" fieldPosition="2"/>
    </format>
    <format dxfId="1496">
      <pivotArea dataOnly="0" labelOnly="1" outline="0" fieldPosition="0">
        <references count="1">
          <reference field="3" count="0"/>
        </references>
      </pivotArea>
    </format>
    <format dxfId="1495">
      <pivotArea field="4" type="button" dataOnly="0" labelOnly="1" outline="0" axis="axisPage" fieldPosition="3"/>
    </format>
    <format dxfId="1494">
      <pivotArea dataOnly="0" labelOnly="1" outline="0" fieldPosition="0">
        <references count="1">
          <reference field="4" count="0"/>
        </references>
      </pivotArea>
    </format>
    <format dxfId="1493">
      <pivotArea field="5" type="button" dataOnly="0" labelOnly="1" outline="0" axis="axisPage" fieldPosition="4"/>
    </format>
    <format dxfId="1492">
      <pivotArea dataOnly="0" labelOnly="1" outline="0" fieldPosition="0">
        <references count="1">
          <reference field="5" count="0"/>
        </references>
      </pivotArea>
    </format>
    <format dxfId="1491">
      <pivotArea type="all" dataOnly="0" outline="0" fieldPosition="0"/>
    </format>
    <format dxfId="1490">
      <pivotArea field="7" type="button" dataOnly="0" labelOnly="1" outline="0"/>
    </format>
    <format dxfId="1489">
      <pivotArea field="7" type="button" dataOnly="0" labelOnly="1" outline="0"/>
    </format>
    <format dxfId="1488">
      <pivotArea grandRow="1" outline="0" collapsedLevelsAreSubtotals="1" fieldPosition="0"/>
    </format>
    <format dxfId="1487">
      <pivotArea dataOnly="0" labelOnly="1" grandRow="1" outline="0" fieldPosition="0"/>
    </format>
    <format dxfId="1486">
      <pivotArea grandRow="1" outline="0" collapsedLevelsAreSubtotals="1" fieldPosition="0"/>
    </format>
    <format dxfId="1485">
      <pivotArea dataOnly="0" labelOnly="1" grandRow="1" outline="0" fieldPosition="0"/>
    </format>
    <format dxfId="1484">
      <pivotArea field="8" type="button" dataOnly="0" labelOnly="1" outline="0"/>
    </format>
    <format dxfId="1483">
      <pivotArea field="8" type="button" dataOnly="0" labelOnly="1" outline="0"/>
    </format>
    <format dxfId="1482">
      <pivotArea type="all" dataOnly="0" outline="0" fieldPosition="0"/>
    </format>
    <format dxfId="1481">
      <pivotArea type="all" dataOnly="0" outline="0" fieldPosition="0"/>
    </format>
    <format dxfId="1480">
      <pivotArea field="9" type="button" dataOnly="0" labelOnly="1" outline="0"/>
    </format>
    <format dxfId="1479">
      <pivotArea field="9" type="button" dataOnly="0" labelOnly="1" outline="0"/>
    </format>
    <format dxfId="1478">
      <pivotArea field="10" type="button" dataOnly="0" labelOnly="1" outline="0"/>
    </format>
    <format dxfId="1477">
      <pivotArea field="10" type="button" dataOnly="0" labelOnly="1" outline="0"/>
    </format>
    <format dxfId="1476">
      <pivotArea field="11" type="button" dataOnly="0" labelOnly="1" outline="0"/>
    </format>
    <format dxfId="1475">
      <pivotArea field="11" type="button" dataOnly="0" labelOnly="1" outline="0"/>
    </format>
    <format dxfId="1474">
      <pivotArea type="all" dataOnly="0" outline="0" fieldPosition="0"/>
    </format>
    <format dxfId="1473">
      <pivotArea type="all" dataOnly="0" outline="0" fieldPosition="0"/>
    </format>
    <format dxfId="1472">
      <pivotArea field="12" type="button" dataOnly="0" labelOnly="1" outline="0"/>
    </format>
    <format dxfId="1471">
      <pivotArea field="12" type="button" dataOnly="0" labelOnly="1" outline="0"/>
    </format>
    <format dxfId="1470">
      <pivotArea field="13" type="button" dataOnly="0" labelOnly="1" outline="0"/>
    </format>
    <format dxfId="1469">
      <pivotArea field="13" type="button" dataOnly="0" labelOnly="1" outline="0"/>
    </format>
    <format dxfId="1468">
      <pivotArea field="18" type="button" dataOnly="0" labelOnly="1" outline="0"/>
    </format>
    <format dxfId="1467">
      <pivotArea field="18" type="button" dataOnly="0" labelOnly="1" outline="0"/>
    </format>
    <format dxfId="1466">
      <pivotArea field="22" type="button" dataOnly="0" labelOnly="1" outline="0"/>
    </format>
    <format dxfId="1465">
      <pivotArea field="22" type="button" dataOnly="0" labelOnly="1" outline="0"/>
    </format>
    <format dxfId="1464">
      <pivotArea field="24" type="button" dataOnly="0" labelOnly="1" outline="0"/>
    </format>
    <format dxfId="1463">
      <pivotArea field="24" type="button" dataOnly="0" labelOnly="1" outline="0"/>
    </format>
    <format dxfId="1462">
      <pivotArea field="26" type="button" dataOnly="0" labelOnly="1" outline="0"/>
    </format>
    <format dxfId="1461">
      <pivotArea field="26" type="button" dataOnly="0" labelOnly="1" outline="0"/>
    </format>
    <format dxfId="1460">
      <pivotArea field="27" type="button" dataOnly="0" labelOnly="1" outline="0"/>
    </format>
    <format dxfId="1459">
      <pivotArea field="27" type="button" dataOnly="0" labelOnly="1" outline="0"/>
    </format>
    <format dxfId="1458">
      <pivotArea outline="0" fieldPosition="0">
        <references count="1">
          <reference field="4294967294" count="1">
            <x v="1"/>
          </reference>
        </references>
      </pivotArea>
    </format>
    <format dxfId="1457">
      <pivotArea field="28" type="button" dataOnly="0" labelOnly="1" outline="0" axis="axisRow" fieldPosition="0"/>
    </format>
    <format dxfId="145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55">
      <pivotArea field="28" type="button" dataOnly="0" labelOnly="1" outline="0" axis="axisRow" fieldPosition="0"/>
    </format>
    <format dxfId="145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53">
      <pivotArea field="2" type="button" dataOnly="0" labelOnly="1" outline="0" axis="axisPage" fieldPosition="1"/>
    </format>
    <format dxfId="1452">
      <pivotArea field="3" type="button" dataOnly="0" labelOnly="1" outline="0" axis="axisPage" fieldPosition="2"/>
    </format>
    <format dxfId="1451">
      <pivotArea dataOnly="0" labelOnly="1" outline="0" fieldPosition="0">
        <references count="1">
          <reference field="3" count="0"/>
        </references>
      </pivotArea>
    </format>
    <format dxfId="1450">
      <pivotArea field="4" type="button" dataOnly="0" labelOnly="1" outline="0" axis="axisPage" fieldPosition="3"/>
    </format>
    <format dxfId="1449">
      <pivotArea dataOnly="0" labelOnly="1" outline="0" fieldPosition="0">
        <references count="1">
          <reference field="4" count="0"/>
        </references>
      </pivotArea>
    </format>
    <format dxfId="1448">
      <pivotArea field="5" type="button" dataOnly="0" labelOnly="1" outline="0" axis="axisPage" fieldPosition="4"/>
    </format>
    <format dxfId="1447">
      <pivotArea dataOnly="0" labelOnly="1" outline="0" fieldPosition="0">
        <references count="1">
          <reference field="5" count="0"/>
        </references>
      </pivotArea>
    </format>
    <format dxfId="1446">
      <pivotArea field="28" type="button" dataOnly="0" labelOnly="1" outline="0" axis="axisRow" fieldPosition="0"/>
    </format>
    <format dxfId="144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44">
      <pivotArea grandRow="1" outline="0" collapsedLevelsAreSubtotals="1" fieldPosition="0"/>
    </format>
    <format dxfId="1443">
      <pivotArea dataOnly="0" labelOnly="1" grandRow="1" outline="0" fieldPosition="0"/>
    </format>
    <format dxfId="1442">
      <pivotArea dataOnly="0" labelOnly="1" outline="0" fieldPosition="0">
        <references count="1">
          <reference field="2" count="0"/>
        </references>
      </pivotArea>
    </format>
    <format dxfId="1441">
      <pivotArea dataOnly="0" labelOnly="1" outline="0" fieldPosition="0">
        <references count="1">
          <reference field="2" count="0"/>
        </references>
      </pivotArea>
    </format>
    <format dxfId="144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9">
      <pivotArea dataOnly="0" labelOnly="1" outline="0" fieldPosition="0">
        <references count="1">
          <reference field="4294967294" count="1">
            <x v="1"/>
          </reference>
        </references>
      </pivotArea>
    </format>
  </formats>
  <chartFormats count="33">
    <chartFormat chart="3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37">
      <pivotArea type="data" outline="0" fieldPosition="0">
        <references count="2">
          <reference field="4294967294" count="1" selected="0">
            <x v="0"/>
          </reference>
          <reference field="28" count="1" selected="0">
            <x v="0"/>
          </reference>
        </references>
      </pivotArea>
    </chartFormat>
    <chartFormat chart="3" format="138">
      <pivotArea type="data" outline="0" fieldPosition="0">
        <references count="2">
          <reference field="4294967294" count="1" selected="0">
            <x v="0"/>
          </reference>
          <reference field="28" count="1" selected="0">
            <x v="1"/>
          </reference>
        </references>
      </pivotArea>
    </chartFormat>
    <chartFormat chart="3" format="139">
      <pivotArea type="data" outline="0" fieldPosition="0">
        <references count="2">
          <reference field="4294967294" count="1" selected="0">
            <x v="0"/>
          </reference>
          <reference field="28" count="1" selected="0">
            <x v="2"/>
          </reference>
        </references>
      </pivotArea>
    </chartFormat>
    <chartFormat chart="3" format="140">
      <pivotArea type="data" outline="0" fieldPosition="0">
        <references count="2">
          <reference field="4294967294" count="1" selected="0">
            <x v="0"/>
          </reference>
          <reference field="28" count="1" selected="0">
            <x v="3"/>
          </reference>
        </references>
      </pivotArea>
    </chartFormat>
    <chartFormat chart="3" format="141">
      <pivotArea type="data" outline="0" fieldPosition="0">
        <references count="2">
          <reference field="4294967294" count="1" selected="0">
            <x v="0"/>
          </reference>
          <reference field="28" count="1" selected="0">
            <x v="4"/>
          </reference>
        </references>
      </pivotArea>
    </chartFormat>
    <chartFormat chart="3" format="142">
      <pivotArea type="data" outline="0" fieldPosition="0">
        <references count="2">
          <reference field="4294967294" count="1" selected="0">
            <x v="0"/>
          </reference>
          <reference field="28" count="1" selected="0">
            <x v="5"/>
          </reference>
        </references>
      </pivotArea>
    </chartFormat>
    <chartFormat chart="3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45">
      <pivotArea type="data" outline="0" fieldPosition="0">
        <references count="2">
          <reference field="4294967294" count="1" selected="0">
            <x v="0"/>
          </reference>
          <reference field="28" count="1" selected="0">
            <x v="0"/>
          </reference>
        </references>
      </pivotArea>
    </chartFormat>
    <chartFormat chart="4" format="146">
      <pivotArea type="data" outline="0" fieldPosition="0">
        <references count="2">
          <reference field="4294967294" count="1" selected="0">
            <x v="0"/>
          </reference>
          <reference field="28" count="1" selected="0">
            <x v="1"/>
          </reference>
        </references>
      </pivotArea>
    </chartFormat>
    <chartFormat chart="4" format="147">
      <pivotArea type="data" outline="0" fieldPosition="0">
        <references count="2">
          <reference field="4294967294" count="1" selected="0">
            <x v="0"/>
          </reference>
          <reference field="28" count="1" selected="0">
            <x v="2"/>
          </reference>
        </references>
      </pivotArea>
    </chartFormat>
    <chartFormat chart="4" format="148">
      <pivotArea type="data" outline="0" fieldPosition="0">
        <references count="2">
          <reference field="4294967294" count="1" selected="0">
            <x v="0"/>
          </reference>
          <reference field="28" count="1" selected="0">
            <x v="3"/>
          </reference>
        </references>
      </pivotArea>
    </chartFormat>
    <chartFormat chart="4" format="149">
      <pivotArea type="data" outline="0" fieldPosition="0">
        <references count="2">
          <reference field="4294967294" count="1" selected="0">
            <x v="0"/>
          </reference>
          <reference field="28" count="1" selected="0">
            <x v="4"/>
          </reference>
        </references>
      </pivotArea>
    </chartFormat>
    <chartFormat chart="4" format="150">
      <pivotArea type="data" outline="0" fieldPosition="0">
        <references count="2">
          <reference field="4294967294" count="1" selected="0">
            <x v="0"/>
          </reference>
          <reference field="28" count="1" selected="0">
            <x v="5"/>
          </reference>
        </references>
      </pivotArea>
    </chartFormat>
    <chartFormat chart="4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52">
      <pivotArea type="data" outline="0" fieldPosition="0">
        <references count="2">
          <reference field="4294967294" count="1" selected="0">
            <x v="1"/>
          </reference>
          <reference field="28" count="1" selected="0">
            <x v="0"/>
          </reference>
        </references>
      </pivotArea>
    </chartFormat>
    <chartFormat chart="4" format="153">
      <pivotArea type="data" outline="0" fieldPosition="0">
        <references count="2">
          <reference field="4294967294" count="1" selected="0">
            <x v="1"/>
          </reference>
          <reference field="28" count="1" selected="0">
            <x v="1"/>
          </reference>
        </references>
      </pivotArea>
    </chartFormat>
    <chartFormat chart="4" format="154">
      <pivotArea type="data" outline="0" fieldPosition="0">
        <references count="2">
          <reference field="4294967294" count="1" selected="0">
            <x v="1"/>
          </reference>
          <reference field="28" count="1" selected="0">
            <x v="2"/>
          </reference>
        </references>
      </pivotArea>
    </chartFormat>
    <chartFormat chart="4" format="155">
      <pivotArea type="data" outline="0" fieldPosition="0">
        <references count="2">
          <reference field="4294967294" count="1" selected="0">
            <x v="1"/>
          </reference>
          <reference field="28" count="1" selected="0">
            <x v="3"/>
          </reference>
        </references>
      </pivotArea>
    </chartFormat>
    <chartFormat chart="4" format="156">
      <pivotArea type="data" outline="0" fieldPosition="0">
        <references count="2">
          <reference field="4294967294" count="1" selected="0">
            <x v="1"/>
          </reference>
          <reference field="28" count="1" selected="0">
            <x v="4"/>
          </reference>
        </references>
      </pivotArea>
    </chartFormat>
    <chartFormat chart="7" format="15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58">
      <pivotArea type="data" outline="0" fieldPosition="0">
        <references count="2">
          <reference field="4294967294" count="1" selected="0">
            <x v="0"/>
          </reference>
          <reference field="28" count="1" selected="0">
            <x v="0"/>
          </reference>
        </references>
      </pivotArea>
    </chartFormat>
    <chartFormat chart="7" format="159">
      <pivotArea type="data" outline="0" fieldPosition="0">
        <references count="2">
          <reference field="4294967294" count="1" selected="0">
            <x v="0"/>
          </reference>
          <reference field="28" count="1" selected="0">
            <x v="1"/>
          </reference>
        </references>
      </pivotArea>
    </chartFormat>
    <chartFormat chart="7" format="160">
      <pivotArea type="data" outline="0" fieldPosition="0">
        <references count="2">
          <reference field="4294967294" count="1" selected="0">
            <x v="0"/>
          </reference>
          <reference field="28" count="1" selected="0">
            <x v="2"/>
          </reference>
        </references>
      </pivotArea>
    </chartFormat>
    <chartFormat chart="7" format="161">
      <pivotArea type="data" outline="0" fieldPosition="0">
        <references count="2">
          <reference field="4294967294" count="1" selected="0">
            <x v="0"/>
          </reference>
          <reference field="28" count="1" selected="0">
            <x v="3"/>
          </reference>
        </references>
      </pivotArea>
    </chartFormat>
    <chartFormat chart="7" format="162">
      <pivotArea type="data" outline="0" fieldPosition="0">
        <references count="2">
          <reference field="4294967294" count="1" selected="0">
            <x v="0"/>
          </reference>
          <reference field="28" count="1" selected="0">
            <x v="4"/>
          </reference>
        </references>
      </pivotArea>
    </chartFormat>
    <chartFormat chart="7" format="16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64">
      <pivotArea type="data" outline="0" fieldPosition="0">
        <references count="2">
          <reference field="4294967294" count="1" selected="0">
            <x v="1"/>
          </reference>
          <reference field="28" count="1" selected="0">
            <x v="0"/>
          </reference>
        </references>
      </pivotArea>
    </chartFormat>
    <chartFormat chart="7" format="165">
      <pivotArea type="data" outline="0" fieldPosition="0">
        <references count="2">
          <reference field="4294967294" count="1" selected="0">
            <x v="1"/>
          </reference>
          <reference field="28" count="1" selected="0">
            <x v="1"/>
          </reference>
        </references>
      </pivotArea>
    </chartFormat>
    <chartFormat chart="7" format="166">
      <pivotArea type="data" outline="0" fieldPosition="0">
        <references count="2">
          <reference field="4294967294" count="1" selected="0">
            <x v="1"/>
          </reference>
          <reference field="28" count="1" selected="0">
            <x v="2"/>
          </reference>
        </references>
      </pivotArea>
    </chartFormat>
    <chartFormat chart="7" format="167">
      <pivotArea type="data" outline="0" fieldPosition="0">
        <references count="2">
          <reference field="4294967294" count="1" selected="0">
            <x v="1"/>
          </reference>
          <reference field="28" count="1" selected="0">
            <x v="3"/>
          </reference>
        </references>
      </pivotArea>
    </chartFormat>
    <chartFormat chart="7" format="168">
      <pivotArea type="data" outline="0" fieldPosition="0">
        <references count="2">
          <reference field="4294967294" count="1" selected="0">
            <x v="1"/>
          </reference>
          <reference field="2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8000000}" name="PivotTable5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120:C12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axis="axisRow" dataField="1"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1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Option 2" fld="31" subtotal="count" baseField="31" baseItem="0"/>
    <dataField name="Percentage of Option 2" fld="31" subtotal="count" showDataAs="percentOfTotal" baseField="31" baseItem="0" numFmtId="10"/>
  </dataFields>
  <formats count="70">
    <format dxfId="1582">
      <pivotArea field="2" type="button" dataOnly="0" labelOnly="1" outline="0" axis="axisPage" fieldPosition="1"/>
    </format>
    <format dxfId="1581">
      <pivotArea field="3" type="button" dataOnly="0" labelOnly="1" outline="0" axis="axisPage" fieldPosition="2"/>
    </format>
    <format dxfId="1580">
      <pivotArea dataOnly="0" labelOnly="1" outline="0" fieldPosition="0">
        <references count="1">
          <reference field="3" count="0"/>
        </references>
      </pivotArea>
    </format>
    <format dxfId="1579">
      <pivotArea field="4" type="button" dataOnly="0" labelOnly="1" outline="0" axis="axisPage" fieldPosition="3"/>
    </format>
    <format dxfId="1578">
      <pivotArea dataOnly="0" labelOnly="1" outline="0" fieldPosition="0">
        <references count="1">
          <reference field="4" count="0"/>
        </references>
      </pivotArea>
    </format>
    <format dxfId="1577">
      <pivotArea field="5" type="button" dataOnly="0" labelOnly="1" outline="0" axis="axisPage" fieldPosition="4"/>
    </format>
    <format dxfId="1576">
      <pivotArea dataOnly="0" labelOnly="1" outline="0" fieldPosition="0">
        <references count="1">
          <reference field="5" count="0"/>
        </references>
      </pivotArea>
    </format>
    <format dxfId="1575">
      <pivotArea field="2" type="button" dataOnly="0" labelOnly="1" outline="0" axis="axisPage" fieldPosition="1"/>
    </format>
    <format dxfId="1574">
      <pivotArea field="3" type="button" dataOnly="0" labelOnly="1" outline="0" axis="axisPage" fieldPosition="2"/>
    </format>
    <format dxfId="1573">
      <pivotArea dataOnly="0" labelOnly="1" outline="0" fieldPosition="0">
        <references count="1">
          <reference field="3" count="0"/>
        </references>
      </pivotArea>
    </format>
    <format dxfId="1572">
      <pivotArea field="4" type="button" dataOnly="0" labelOnly="1" outline="0" axis="axisPage" fieldPosition="3"/>
    </format>
    <format dxfId="1571">
      <pivotArea dataOnly="0" labelOnly="1" outline="0" fieldPosition="0">
        <references count="1">
          <reference field="4" count="0"/>
        </references>
      </pivotArea>
    </format>
    <format dxfId="1570">
      <pivotArea field="5" type="button" dataOnly="0" labelOnly="1" outline="0" axis="axisPage" fieldPosition="4"/>
    </format>
    <format dxfId="1569">
      <pivotArea dataOnly="0" labelOnly="1" outline="0" fieldPosition="0">
        <references count="1">
          <reference field="5" count="0"/>
        </references>
      </pivotArea>
    </format>
    <format dxfId="1568">
      <pivotArea field="2" type="button" dataOnly="0" labelOnly="1" outline="0" axis="axisPage" fieldPosition="1"/>
    </format>
    <format dxfId="1567">
      <pivotArea field="3" type="button" dataOnly="0" labelOnly="1" outline="0" axis="axisPage" fieldPosition="2"/>
    </format>
    <format dxfId="1566">
      <pivotArea dataOnly="0" labelOnly="1" outline="0" fieldPosition="0">
        <references count="1">
          <reference field="3" count="0"/>
        </references>
      </pivotArea>
    </format>
    <format dxfId="1565">
      <pivotArea field="4" type="button" dataOnly="0" labelOnly="1" outline="0" axis="axisPage" fieldPosition="3"/>
    </format>
    <format dxfId="1564">
      <pivotArea dataOnly="0" labelOnly="1" outline="0" fieldPosition="0">
        <references count="1">
          <reference field="4" count="0"/>
        </references>
      </pivotArea>
    </format>
    <format dxfId="1563">
      <pivotArea field="5" type="button" dataOnly="0" labelOnly="1" outline="0" axis="axisPage" fieldPosition="4"/>
    </format>
    <format dxfId="1562">
      <pivotArea dataOnly="0" labelOnly="1" outline="0" fieldPosition="0">
        <references count="1">
          <reference field="5" count="0"/>
        </references>
      </pivotArea>
    </format>
    <format dxfId="1561">
      <pivotArea type="all" dataOnly="0" outline="0" fieldPosition="0"/>
    </format>
    <format dxfId="1560">
      <pivotArea field="7" type="button" dataOnly="0" labelOnly="1" outline="0"/>
    </format>
    <format dxfId="1559">
      <pivotArea field="7" type="button" dataOnly="0" labelOnly="1" outline="0"/>
    </format>
    <format dxfId="1558">
      <pivotArea grandRow="1" outline="0" collapsedLevelsAreSubtotals="1" fieldPosition="0"/>
    </format>
    <format dxfId="1557">
      <pivotArea dataOnly="0" labelOnly="1" grandRow="1" outline="0" fieldPosition="0"/>
    </format>
    <format dxfId="1556">
      <pivotArea grandRow="1" outline="0" collapsedLevelsAreSubtotals="1" fieldPosition="0"/>
    </format>
    <format dxfId="1555">
      <pivotArea dataOnly="0" labelOnly="1" grandRow="1" outline="0" fieldPosition="0"/>
    </format>
    <format dxfId="1554">
      <pivotArea field="8" type="button" dataOnly="0" labelOnly="1" outline="0"/>
    </format>
    <format dxfId="1553">
      <pivotArea field="8" type="button" dataOnly="0" labelOnly="1" outline="0"/>
    </format>
    <format dxfId="1552">
      <pivotArea type="all" dataOnly="0" outline="0" fieldPosition="0"/>
    </format>
    <format dxfId="1551">
      <pivotArea type="all" dataOnly="0" outline="0" fieldPosition="0"/>
    </format>
    <format dxfId="1550">
      <pivotArea field="9" type="button" dataOnly="0" labelOnly="1" outline="0"/>
    </format>
    <format dxfId="1549">
      <pivotArea field="9" type="button" dataOnly="0" labelOnly="1" outline="0"/>
    </format>
    <format dxfId="1548">
      <pivotArea field="10" type="button" dataOnly="0" labelOnly="1" outline="0"/>
    </format>
    <format dxfId="1547">
      <pivotArea field="10" type="button" dataOnly="0" labelOnly="1" outline="0"/>
    </format>
    <format dxfId="1546">
      <pivotArea field="11" type="button" dataOnly="0" labelOnly="1" outline="0"/>
    </format>
    <format dxfId="1545">
      <pivotArea field="11" type="button" dataOnly="0" labelOnly="1" outline="0"/>
    </format>
    <format dxfId="1544">
      <pivotArea type="all" dataOnly="0" outline="0" fieldPosition="0"/>
    </format>
    <format dxfId="1543">
      <pivotArea type="all" dataOnly="0" outline="0" fieldPosition="0"/>
    </format>
    <format dxfId="1542">
      <pivotArea field="12" type="button" dataOnly="0" labelOnly="1" outline="0"/>
    </format>
    <format dxfId="1541">
      <pivotArea field="12" type="button" dataOnly="0" labelOnly="1" outline="0"/>
    </format>
    <format dxfId="1540">
      <pivotArea field="13" type="button" dataOnly="0" labelOnly="1" outline="0"/>
    </format>
    <format dxfId="1539">
      <pivotArea field="13" type="button" dataOnly="0" labelOnly="1" outline="0"/>
    </format>
    <format dxfId="1538">
      <pivotArea field="18" type="button" dataOnly="0" labelOnly="1" outline="0"/>
    </format>
    <format dxfId="1537">
      <pivotArea field="18" type="button" dataOnly="0" labelOnly="1" outline="0"/>
    </format>
    <format dxfId="1536">
      <pivotArea field="22" type="button" dataOnly="0" labelOnly="1" outline="0"/>
    </format>
    <format dxfId="1535">
      <pivotArea field="22" type="button" dataOnly="0" labelOnly="1" outline="0"/>
    </format>
    <format dxfId="1534">
      <pivotArea field="24" type="button" dataOnly="0" labelOnly="1" outline="0"/>
    </format>
    <format dxfId="1533">
      <pivotArea field="24" type="button" dataOnly="0" labelOnly="1" outline="0"/>
    </format>
    <format dxfId="1532">
      <pivotArea field="26" type="button" dataOnly="0" labelOnly="1" outline="0"/>
    </format>
    <format dxfId="1531">
      <pivotArea field="26" type="button" dataOnly="0" labelOnly="1" outline="0"/>
    </format>
    <format dxfId="1530">
      <pivotArea outline="0" fieldPosition="0">
        <references count="1">
          <reference field="4294967294" count="1">
            <x v="1"/>
          </reference>
        </references>
      </pivotArea>
    </format>
    <format dxfId="1529">
      <pivotArea field="31" type="button" dataOnly="0" labelOnly="1" outline="0" axis="axisRow" fieldPosition="0"/>
    </format>
    <format dxfId="152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27">
      <pivotArea field="31" type="button" dataOnly="0" labelOnly="1" outline="0" axis="axisRow" fieldPosition="0"/>
    </format>
    <format dxfId="15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25">
      <pivotArea field="2" type="button" dataOnly="0" labelOnly="1" outline="0" axis="axisPage" fieldPosition="1"/>
    </format>
    <format dxfId="1524">
      <pivotArea field="3" type="button" dataOnly="0" labelOnly="1" outline="0" axis="axisPage" fieldPosition="2"/>
    </format>
    <format dxfId="1523">
      <pivotArea dataOnly="0" labelOnly="1" outline="0" fieldPosition="0">
        <references count="1">
          <reference field="3" count="0"/>
        </references>
      </pivotArea>
    </format>
    <format dxfId="1522">
      <pivotArea field="4" type="button" dataOnly="0" labelOnly="1" outline="0" axis="axisPage" fieldPosition="3"/>
    </format>
    <format dxfId="1521">
      <pivotArea dataOnly="0" labelOnly="1" outline="0" fieldPosition="0">
        <references count="1">
          <reference field="4" count="0"/>
        </references>
      </pivotArea>
    </format>
    <format dxfId="1520">
      <pivotArea field="5" type="button" dataOnly="0" labelOnly="1" outline="0" axis="axisPage" fieldPosition="4"/>
    </format>
    <format dxfId="1519">
      <pivotArea dataOnly="0" labelOnly="1" outline="0" fieldPosition="0">
        <references count="1">
          <reference field="5" count="0"/>
        </references>
      </pivotArea>
    </format>
    <format dxfId="1518">
      <pivotArea field="31" type="button" dataOnly="0" labelOnly="1" outline="0" axis="axisRow" fieldPosition="0"/>
    </format>
    <format dxfId="15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16">
      <pivotArea grandRow="1" outline="0" collapsedLevelsAreSubtotals="1" fieldPosition="0"/>
    </format>
    <format dxfId="1515">
      <pivotArea dataOnly="0" labelOnly="1" grandRow="1" outline="0" fieldPosition="0"/>
    </format>
    <format dxfId="1514">
      <pivotArea dataOnly="0" labelOnly="1" outline="0" fieldPosition="0">
        <references count="1">
          <reference field="2" count="0"/>
        </references>
      </pivotArea>
    </format>
    <format dxfId="1513">
      <pivotArea dataOnly="0" labelOnly="1" outline="0" fieldPosition="0">
        <references count="1">
          <reference field="2" count="0"/>
        </references>
      </pivotArea>
    </format>
  </formats>
  <chartFormats count="13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1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1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1" count="1" selected="0">
            <x v="2"/>
          </reference>
        </references>
      </pivotArea>
    </chartFormat>
    <chartFormat chart="1" format="14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2">
      <pivotArea type="data" outline="0" fieldPosition="0">
        <references count="2">
          <reference field="4294967294" count="1" selected="0">
            <x v="0"/>
          </reference>
          <reference field="31" count="1" selected="0">
            <x v="0"/>
          </reference>
        </references>
      </pivotArea>
    </chartFormat>
    <chartFormat chart="2" format="143">
      <pivotArea type="data" outline="0" fieldPosition="0">
        <references count="2">
          <reference field="4294967294" count="1" selected="0">
            <x v="0"/>
          </reference>
          <reference field="31" count="1" selected="0">
            <x v="1"/>
          </reference>
        </references>
      </pivotArea>
    </chartFormat>
    <chartFormat chart="2" format="144">
      <pivotArea type="data" outline="0" fieldPosition="0">
        <references count="2">
          <reference field="4294967294" count="1" selected="0">
            <x v="0"/>
          </reference>
          <reference field="31" count="1" selected="0">
            <x v="2"/>
          </reference>
        </references>
      </pivotArea>
    </chartFormat>
    <chartFormat chart="2" format="14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1"/>
          </reference>
          <reference field="31" count="1" selected="0">
            <x v="0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1"/>
          </reference>
          <reference field="31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1"/>
          </reference>
          <reference field="3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3000000}" name="PivotTable4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Leadership">
  <location ref="A60:C63" firstHeaderRow="0" firstDataRow="1" firstDataCol="1" rowPageCount="1" colPageCount="1"/>
  <pivotFields count="52">
    <pivotField numFmtId="3" showAll="0"/>
    <pivotField showAll="0"/>
    <pivotField axis="axisPage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showAll="0"/>
    <pivotField showAll="0"/>
    <pivotField axis="axisRow" dataField="1" showAll="0">
      <items count="3">
        <item x="1"/>
        <item x="0"/>
        <item t="default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5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Counter Leadership" fld="5" subtotal="count" baseField="6" baseItem="0"/>
    <dataField name="Percentage Leadership" fld="5" subtotal="count" showDataAs="percentOfTotal" baseField="6" baseItem="0" numFmtId="10"/>
  </dataFields>
  <formats count="23">
    <format dxfId="3183">
      <pivotArea field="2" type="button" dataOnly="0" labelOnly="1" outline="0" axis="axisPage" fieldPosition="0"/>
    </format>
    <format dxfId="3182">
      <pivotArea field="2" type="button" dataOnly="0" labelOnly="1" outline="0" axis="axisPage" fieldPosition="0"/>
    </format>
    <format dxfId="3181">
      <pivotArea field="5" type="button" dataOnly="0" labelOnly="1" outline="0" axis="axisRow" fieldPosition="0"/>
    </format>
    <format dxfId="318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79">
      <pivotArea field="5" type="button" dataOnly="0" labelOnly="1" outline="0" axis="axisRow" fieldPosition="0"/>
    </format>
    <format dxfId="317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77">
      <pivotArea grandRow="1" outline="0" collapsedLevelsAreSubtotals="1" fieldPosition="0"/>
    </format>
    <format dxfId="3176">
      <pivotArea dataOnly="0" labelOnly="1" grandRow="1" outline="0" fieldPosition="0"/>
    </format>
    <format dxfId="3175">
      <pivotArea grandRow="1" outline="0" collapsedLevelsAreSubtotals="1" fieldPosition="0"/>
    </format>
    <format dxfId="3174">
      <pivotArea dataOnly="0" labelOnly="1" grandRow="1" outline="0" fieldPosition="0"/>
    </format>
    <format dxfId="3173">
      <pivotArea type="all" dataOnly="0" outline="0" fieldPosition="0"/>
    </format>
    <format dxfId="3172">
      <pivotArea field="2" type="button" dataOnly="0" labelOnly="1" outline="0" axis="axisPage" fieldPosition="0"/>
    </format>
    <format dxfId="3171">
      <pivotArea type="all" dataOnly="0" outline="0" fieldPosition="0"/>
    </format>
    <format dxfId="3170">
      <pivotArea type="all" dataOnly="0" outline="0" fieldPosition="0"/>
    </format>
    <format dxfId="3169">
      <pivotArea field="2" type="button" dataOnly="0" labelOnly="1" outline="0" axis="axisPage" fieldPosition="0"/>
    </format>
    <format dxfId="3168">
      <pivotArea field="5" type="button" dataOnly="0" labelOnly="1" outline="0" axis="axisRow" fieldPosition="0"/>
    </format>
    <format dxfId="316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66">
      <pivotArea grandRow="1" outline="0" collapsedLevelsAreSubtotals="1" fieldPosition="0"/>
    </format>
    <format dxfId="3165">
      <pivotArea dataOnly="0" labelOnly="1" grandRow="1" outline="0" fieldPosition="0"/>
    </format>
    <format dxfId="3164">
      <pivotArea dataOnly="0" labelOnly="1" outline="0" fieldPosition="0">
        <references count="1">
          <reference field="2" count="0"/>
        </references>
      </pivotArea>
    </format>
    <format dxfId="3163">
      <pivotArea dataOnly="0" labelOnly="1" outline="0" fieldPosition="0">
        <references count="1">
          <reference field="2" count="0"/>
        </references>
      </pivotArea>
    </format>
    <format dxfId="316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161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10">
    <chartFormat chart="0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20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0" format="12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12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2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24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1" format="125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1" format="12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27">
      <pivotArea type="data" outline="0" fieldPosition="0">
        <references count="2">
          <reference field="4294967294" count="1" selected="0">
            <x v="1"/>
          </reference>
          <reference field="5" count="1" selected="0">
            <x v="0"/>
          </reference>
        </references>
      </pivotArea>
    </chartFormat>
    <chartFormat chart="1" format="128">
      <pivotArea type="data" outline="0" fieldPosition="0">
        <references count="2">
          <reference field="4294967294" count="1" selected="0">
            <x v="1"/>
          </reference>
          <reference field="5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9000000}" name="PivotTable5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105:C108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axis="axisRow" dataField="1" showAll="0" defaultSubtotal="0">
      <items count="3">
        <item x="1"/>
        <item x="0"/>
        <item m="1" x="2"/>
      </items>
    </pivotField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0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Option 1" fld="30" subtotal="count" baseField="30" baseItem="0"/>
    <dataField name="Percentage of Option 1" fld="30" subtotal="count" showDataAs="percentOfTotal" baseField="30" baseItem="0" numFmtId="10"/>
  </dataFields>
  <formats count="70">
    <format dxfId="1652">
      <pivotArea field="2" type="button" dataOnly="0" labelOnly="1" outline="0" axis="axisPage" fieldPosition="1"/>
    </format>
    <format dxfId="1651">
      <pivotArea field="3" type="button" dataOnly="0" labelOnly="1" outline="0" axis="axisPage" fieldPosition="2"/>
    </format>
    <format dxfId="1650">
      <pivotArea dataOnly="0" labelOnly="1" outline="0" fieldPosition="0">
        <references count="1">
          <reference field="3" count="0"/>
        </references>
      </pivotArea>
    </format>
    <format dxfId="1649">
      <pivotArea field="4" type="button" dataOnly="0" labelOnly="1" outline="0" axis="axisPage" fieldPosition="3"/>
    </format>
    <format dxfId="1648">
      <pivotArea dataOnly="0" labelOnly="1" outline="0" fieldPosition="0">
        <references count="1">
          <reference field="4" count="0"/>
        </references>
      </pivotArea>
    </format>
    <format dxfId="1647">
      <pivotArea field="5" type="button" dataOnly="0" labelOnly="1" outline="0" axis="axisPage" fieldPosition="4"/>
    </format>
    <format dxfId="1646">
      <pivotArea dataOnly="0" labelOnly="1" outline="0" fieldPosition="0">
        <references count="1">
          <reference field="5" count="0"/>
        </references>
      </pivotArea>
    </format>
    <format dxfId="1645">
      <pivotArea field="2" type="button" dataOnly="0" labelOnly="1" outline="0" axis="axisPage" fieldPosition="1"/>
    </format>
    <format dxfId="1644">
      <pivotArea field="3" type="button" dataOnly="0" labelOnly="1" outline="0" axis="axisPage" fieldPosition="2"/>
    </format>
    <format dxfId="1643">
      <pivotArea dataOnly="0" labelOnly="1" outline="0" fieldPosition="0">
        <references count="1">
          <reference field="3" count="0"/>
        </references>
      </pivotArea>
    </format>
    <format dxfId="1642">
      <pivotArea field="4" type="button" dataOnly="0" labelOnly="1" outline="0" axis="axisPage" fieldPosition="3"/>
    </format>
    <format dxfId="1641">
      <pivotArea dataOnly="0" labelOnly="1" outline="0" fieldPosition="0">
        <references count="1">
          <reference field="4" count="0"/>
        </references>
      </pivotArea>
    </format>
    <format dxfId="1640">
      <pivotArea field="5" type="button" dataOnly="0" labelOnly="1" outline="0" axis="axisPage" fieldPosition="4"/>
    </format>
    <format dxfId="1639">
      <pivotArea dataOnly="0" labelOnly="1" outline="0" fieldPosition="0">
        <references count="1">
          <reference field="5" count="0"/>
        </references>
      </pivotArea>
    </format>
    <format dxfId="1638">
      <pivotArea field="2" type="button" dataOnly="0" labelOnly="1" outline="0" axis="axisPage" fieldPosition="1"/>
    </format>
    <format dxfId="1637">
      <pivotArea field="3" type="button" dataOnly="0" labelOnly="1" outline="0" axis="axisPage" fieldPosition="2"/>
    </format>
    <format dxfId="1636">
      <pivotArea dataOnly="0" labelOnly="1" outline="0" fieldPosition="0">
        <references count="1">
          <reference field="3" count="0"/>
        </references>
      </pivotArea>
    </format>
    <format dxfId="1635">
      <pivotArea field="4" type="button" dataOnly="0" labelOnly="1" outline="0" axis="axisPage" fieldPosition="3"/>
    </format>
    <format dxfId="1634">
      <pivotArea dataOnly="0" labelOnly="1" outline="0" fieldPosition="0">
        <references count="1">
          <reference field="4" count="0"/>
        </references>
      </pivotArea>
    </format>
    <format dxfId="1633">
      <pivotArea field="5" type="button" dataOnly="0" labelOnly="1" outline="0" axis="axisPage" fieldPosition="4"/>
    </format>
    <format dxfId="1632">
      <pivotArea dataOnly="0" labelOnly="1" outline="0" fieldPosition="0">
        <references count="1">
          <reference field="5" count="0"/>
        </references>
      </pivotArea>
    </format>
    <format dxfId="1631">
      <pivotArea type="all" dataOnly="0" outline="0" fieldPosition="0"/>
    </format>
    <format dxfId="1630">
      <pivotArea field="7" type="button" dataOnly="0" labelOnly="1" outline="0"/>
    </format>
    <format dxfId="1629">
      <pivotArea field="7" type="button" dataOnly="0" labelOnly="1" outline="0"/>
    </format>
    <format dxfId="1628">
      <pivotArea grandRow="1" outline="0" collapsedLevelsAreSubtotals="1" fieldPosition="0"/>
    </format>
    <format dxfId="1627">
      <pivotArea dataOnly="0" labelOnly="1" grandRow="1" outline="0" fieldPosition="0"/>
    </format>
    <format dxfId="1626">
      <pivotArea grandRow="1" outline="0" collapsedLevelsAreSubtotals="1" fieldPosition="0"/>
    </format>
    <format dxfId="1625">
      <pivotArea dataOnly="0" labelOnly="1" grandRow="1" outline="0" fieldPosition="0"/>
    </format>
    <format dxfId="1624">
      <pivotArea field="8" type="button" dataOnly="0" labelOnly="1" outline="0"/>
    </format>
    <format dxfId="1623">
      <pivotArea field="8" type="button" dataOnly="0" labelOnly="1" outline="0"/>
    </format>
    <format dxfId="1622">
      <pivotArea type="all" dataOnly="0" outline="0" fieldPosition="0"/>
    </format>
    <format dxfId="1621">
      <pivotArea type="all" dataOnly="0" outline="0" fieldPosition="0"/>
    </format>
    <format dxfId="1620">
      <pivotArea field="9" type="button" dataOnly="0" labelOnly="1" outline="0"/>
    </format>
    <format dxfId="1619">
      <pivotArea field="9" type="button" dataOnly="0" labelOnly="1" outline="0"/>
    </format>
    <format dxfId="1618">
      <pivotArea field="10" type="button" dataOnly="0" labelOnly="1" outline="0"/>
    </format>
    <format dxfId="1617">
      <pivotArea field="10" type="button" dataOnly="0" labelOnly="1" outline="0"/>
    </format>
    <format dxfId="1616">
      <pivotArea field="11" type="button" dataOnly="0" labelOnly="1" outline="0"/>
    </format>
    <format dxfId="1615">
      <pivotArea field="11" type="button" dataOnly="0" labelOnly="1" outline="0"/>
    </format>
    <format dxfId="1614">
      <pivotArea type="all" dataOnly="0" outline="0" fieldPosition="0"/>
    </format>
    <format dxfId="1613">
      <pivotArea type="all" dataOnly="0" outline="0" fieldPosition="0"/>
    </format>
    <format dxfId="1612">
      <pivotArea field="12" type="button" dataOnly="0" labelOnly="1" outline="0"/>
    </format>
    <format dxfId="1611">
      <pivotArea field="12" type="button" dataOnly="0" labelOnly="1" outline="0"/>
    </format>
    <format dxfId="1610">
      <pivotArea field="13" type="button" dataOnly="0" labelOnly="1" outline="0"/>
    </format>
    <format dxfId="1609">
      <pivotArea field="13" type="button" dataOnly="0" labelOnly="1" outline="0"/>
    </format>
    <format dxfId="1608">
      <pivotArea field="18" type="button" dataOnly="0" labelOnly="1" outline="0"/>
    </format>
    <format dxfId="1607">
      <pivotArea field="18" type="button" dataOnly="0" labelOnly="1" outline="0"/>
    </format>
    <format dxfId="1606">
      <pivotArea field="22" type="button" dataOnly="0" labelOnly="1" outline="0"/>
    </format>
    <format dxfId="1605">
      <pivotArea field="22" type="button" dataOnly="0" labelOnly="1" outline="0"/>
    </format>
    <format dxfId="1604">
      <pivotArea field="24" type="button" dataOnly="0" labelOnly="1" outline="0"/>
    </format>
    <format dxfId="1603">
      <pivotArea field="24" type="button" dataOnly="0" labelOnly="1" outline="0"/>
    </format>
    <format dxfId="1602">
      <pivotArea field="26" type="button" dataOnly="0" labelOnly="1" outline="0"/>
    </format>
    <format dxfId="1601">
      <pivotArea field="26" type="button" dataOnly="0" labelOnly="1" outline="0"/>
    </format>
    <format dxfId="1600">
      <pivotArea outline="0" fieldPosition="0">
        <references count="1">
          <reference field="4294967294" count="1">
            <x v="1"/>
          </reference>
        </references>
      </pivotArea>
    </format>
    <format dxfId="1599">
      <pivotArea field="30" type="button" dataOnly="0" labelOnly="1" outline="0" axis="axisRow" fieldPosition="0"/>
    </format>
    <format dxfId="159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97">
      <pivotArea field="30" type="button" dataOnly="0" labelOnly="1" outline="0" axis="axisRow" fieldPosition="0"/>
    </format>
    <format dxfId="15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95">
      <pivotArea field="2" type="button" dataOnly="0" labelOnly="1" outline="0" axis="axisPage" fieldPosition="1"/>
    </format>
    <format dxfId="1594">
      <pivotArea field="3" type="button" dataOnly="0" labelOnly="1" outline="0" axis="axisPage" fieldPosition="2"/>
    </format>
    <format dxfId="1593">
      <pivotArea dataOnly="0" labelOnly="1" outline="0" fieldPosition="0">
        <references count="1">
          <reference field="3" count="0"/>
        </references>
      </pivotArea>
    </format>
    <format dxfId="1592">
      <pivotArea field="4" type="button" dataOnly="0" labelOnly="1" outline="0" axis="axisPage" fieldPosition="3"/>
    </format>
    <format dxfId="1591">
      <pivotArea dataOnly="0" labelOnly="1" outline="0" fieldPosition="0">
        <references count="1">
          <reference field="4" count="0"/>
        </references>
      </pivotArea>
    </format>
    <format dxfId="1590">
      <pivotArea field="5" type="button" dataOnly="0" labelOnly="1" outline="0" axis="axisPage" fieldPosition="4"/>
    </format>
    <format dxfId="1589">
      <pivotArea dataOnly="0" labelOnly="1" outline="0" fieldPosition="0">
        <references count="1">
          <reference field="5" count="0"/>
        </references>
      </pivotArea>
    </format>
    <format dxfId="1588">
      <pivotArea field="30" type="button" dataOnly="0" labelOnly="1" outline="0" axis="axisRow" fieldPosition="0"/>
    </format>
    <format dxfId="158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86">
      <pivotArea grandRow="1" outline="0" collapsedLevelsAreSubtotals="1" fieldPosition="0"/>
    </format>
    <format dxfId="1585">
      <pivotArea dataOnly="0" labelOnly="1" grandRow="1" outline="0" fieldPosition="0"/>
    </format>
    <format dxfId="1584">
      <pivotArea dataOnly="0" labelOnly="1" outline="0" fieldPosition="0">
        <references count="1">
          <reference field="2" count="0"/>
        </references>
      </pivotArea>
    </format>
    <format dxfId="1583">
      <pivotArea dataOnly="0" labelOnly="1" outline="0" fieldPosition="0">
        <references count="1">
          <reference field="2" count="0"/>
        </references>
      </pivotArea>
    </format>
  </formats>
  <chartFormats count="13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0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0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0" count="1" selected="0">
            <x v="2"/>
          </reference>
        </references>
      </pivotArea>
    </chartFormat>
    <chartFormat chart="1" format="14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2">
      <pivotArea type="data" outline="0" fieldPosition="0">
        <references count="2">
          <reference field="4294967294" count="1" selected="0">
            <x v="0"/>
          </reference>
          <reference field="30" count="1" selected="0">
            <x v="0"/>
          </reference>
        </references>
      </pivotArea>
    </chartFormat>
    <chartFormat chart="2" format="143">
      <pivotArea type="data" outline="0" fieldPosition="0">
        <references count="2">
          <reference field="4294967294" count="1" selected="0">
            <x v="0"/>
          </reference>
          <reference field="30" count="1" selected="0">
            <x v="1"/>
          </reference>
        </references>
      </pivotArea>
    </chartFormat>
    <chartFormat chart="2" format="144">
      <pivotArea type="data" outline="0" fieldPosition="0">
        <references count="2">
          <reference field="4294967294" count="1" selected="0">
            <x v="0"/>
          </reference>
          <reference field="30" count="1" selected="0">
            <x v="2"/>
          </reference>
        </references>
      </pivotArea>
    </chartFormat>
    <chartFormat chart="2" format="14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1"/>
          </reference>
          <reference field="30" count="1" selected="0">
            <x v="0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1"/>
          </reference>
          <reference field="30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1"/>
          </reference>
          <reference field="3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0" rowHeaderCaption="Answer Options">
  <location ref="A40:C4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axis="axisRow" dataField="1" showAll="0">
      <items count="14">
        <item x="1"/>
        <item x="2"/>
        <item x="0"/>
        <item x="3"/>
        <item m="1" x="8"/>
        <item m="1" x="7"/>
        <item h="1" m="1" x="10"/>
        <item m="1" x="5"/>
        <item h="1" m="1" x="12"/>
        <item h="1" m="1" x="9"/>
        <item h="1" m="1" x="6"/>
        <item h="1" m="1" x="11"/>
        <item h="1" m="1" x="4"/>
        <item t="default"/>
      </items>
    </pivotField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6b" fld="27" subtotal="count" baseField="27" baseItem="0"/>
    <dataField name="Percentage of Question 6b" fld="27" subtotal="count" showDataAs="percentOfTotal" baseField="27" baseItem="0" numFmtId="10"/>
  </dataFields>
  <formats count="69">
    <format dxfId="1721">
      <pivotArea field="2" type="button" dataOnly="0" labelOnly="1" outline="0" axis="axisPage" fieldPosition="1"/>
    </format>
    <format dxfId="1720">
      <pivotArea field="3" type="button" dataOnly="0" labelOnly="1" outline="0" axis="axisPage" fieldPosition="2"/>
    </format>
    <format dxfId="1719">
      <pivotArea dataOnly="0" labelOnly="1" outline="0" fieldPosition="0">
        <references count="1">
          <reference field="3" count="0"/>
        </references>
      </pivotArea>
    </format>
    <format dxfId="1718">
      <pivotArea field="4" type="button" dataOnly="0" labelOnly="1" outline="0" axis="axisPage" fieldPosition="3"/>
    </format>
    <format dxfId="1717">
      <pivotArea dataOnly="0" labelOnly="1" outline="0" fieldPosition="0">
        <references count="1">
          <reference field="4" count="0"/>
        </references>
      </pivotArea>
    </format>
    <format dxfId="1716">
      <pivotArea field="5" type="button" dataOnly="0" labelOnly="1" outline="0" axis="axisPage" fieldPosition="4"/>
    </format>
    <format dxfId="1715">
      <pivotArea dataOnly="0" labelOnly="1" outline="0" fieldPosition="0">
        <references count="1">
          <reference field="5" count="0"/>
        </references>
      </pivotArea>
    </format>
    <format dxfId="1714">
      <pivotArea field="2" type="button" dataOnly="0" labelOnly="1" outline="0" axis="axisPage" fieldPosition="1"/>
    </format>
    <format dxfId="1713">
      <pivotArea field="3" type="button" dataOnly="0" labelOnly="1" outline="0" axis="axisPage" fieldPosition="2"/>
    </format>
    <format dxfId="1712">
      <pivotArea dataOnly="0" labelOnly="1" outline="0" fieldPosition="0">
        <references count="1">
          <reference field="3" count="0"/>
        </references>
      </pivotArea>
    </format>
    <format dxfId="1711">
      <pivotArea field="4" type="button" dataOnly="0" labelOnly="1" outline="0" axis="axisPage" fieldPosition="3"/>
    </format>
    <format dxfId="1710">
      <pivotArea dataOnly="0" labelOnly="1" outline="0" fieldPosition="0">
        <references count="1">
          <reference field="4" count="0"/>
        </references>
      </pivotArea>
    </format>
    <format dxfId="1709">
      <pivotArea field="5" type="button" dataOnly="0" labelOnly="1" outline="0" axis="axisPage" fieldPosition="4"/>
    </format>
    <format dxfId="1708">
      <pivotArea dataOnly="0" labelOnly="1" outline="0" fieldPosition="0">
        <references count="1">
          <reference field="5" count="0"/>
        </references>
      </pivotArea>
    </format>
    <format dxfId="1707">
      <pivotArea field="2" type="button" dataOnly="0" labelOnly="1" outline="0" axis="axisPage" fieldPosition="1"/>
    </format>
    <format dxfId="1706">
      <pivotArea field="3" type="button" dataOnly="0" labelOnly="1" outline="0" axis="axisPage" fieldPosition="2"/>
    </format>
    <format dxfId="1705">
      <pivotArea dataOnly="0" labelOnly="1" outline="0" fieldPosition="0">
        <references count="1">
          <reference field="3" count="0"/>
        </references>
      </pivotArea>
    </format>
    <format dxfId="1704">
      <pivotArea field="4" type="button" dataOnly="0" labelOnly="1" outline="0" axis="axisPage" fieldPosition="3"/>
    </format>
    <format dxfId="1703">
      <pivotArea dataOnly="0" labelOnly="1" outline="0" fieldPosition="0">
        <references count="1">
          <reference field="4" count="0"/>
        </references>
      </pivotArea>
    </format>
    <format dxfId="1702">
      <pivotArea field="5" type="button" dataOnly="0" labelOnly="1" outline="0" axis="axisPage" fieldPosition="4"/>
    </format>
    <format dxfId="1701">
      <pivotArea dataOnly="0" labelOnly="1" outline="0" fieldPosition="0">
        <references count="1">
          <reference field="5" count="0"/>
        </references>
      </pivotArea>
    </format>
    <format dxfId="1700">
      <pivotArea type="all" dataOnly="0" outline="0" fieldPosition="0"/>
    </format>
    <format dxfId="1699">
      <pivotArea field="7" type="button" dataOnly="0" labelOnly="1" outline="0"/>
    </format>
    <format dxfId="1698">
      <pivotArea field="7" type="button" dataOnly="0" labelOnly="1" outline="0"/>
    </format>
    <format dxfId="1697">
      <pivotArea grandRow="1" outline="0" collapsedLevelsAreSubtotals="1" fieldPosition="0"/>
    </format>
    <format dxfId="1696">
      <pivotArea dataOnly="0" labelOnly="1" grandRow="1" outline="0" fieldPosition="0"/>
    </format>
    <format dxfId="1695">
      <pivotArea grandRow="1" outline="0" collapsedLevelsAreSubtotals="1" fieldPosition="0"/>
    </format>
    <format dxfId="1694">
      <pivotArea dataOnly="0" labelOnly="1" grandRow="1" outline="0" fieldPosition="0"/>
    </format>
    <format dxfId="1693">
      <pivotArea field="8" type="button" dataOnly="0" labelOnly="1" outline="0"/>
    </format>
    <format dxfId="1692">
      <pivotArea field="8" type="button" dataOnly="0" labelOnly="1" outline="0"/>
    </format>
    <format dxfId="1691">
      <pivotArea type="all" dataOnly="0" outline="0" fieldPosition="0"/>
    </format>
    <format dxfId="1690">
      <pivotArea type="all" dataOnly="0" outline="0" fieldPosition="0"/>
    </format>
    <format dxfId="1689">
      <pivotArea field="9" type="button" dataOnly="0" labelOnly="1" outline="0"/>
    </format>
    <format dxfId="1688">
      <pivotArea field="9" type="button" dataOnly="0" labelOnly="1" outline="0"/>
    </format>
    <format dxfId="1687">
      <pivotArea field="10" type="button" dataOnly="0" labelOnly="1" outline="0"/>
    </format>
    <format dxfId="1686">
      <pivotArea field="10" type="button" dataOnly="0" labelOnly="1" outline="0"/>
    </format>
    <format dxfId="1685">
      <pivotArea field="11" type="button" dataOnly="0" labelOnly="1" outline="0"/>
    </format>
    <format dxfId="1684">
      <pivotArea field="11" type="button" dataOnly="0" labelOnly="1" outline="0"/>
    </format>
    <format dxfId="1683">
      <pivotArea type="all" dataOnly="0" outline="0" fieldPosition="0"/>
    </format>
    <format dxfId="1682">
      <pivotArea type="all" dataOnly="0" outline="0" fieldPosition="0"/>
    </format>
    <format dxfId="1681">
      <pivotArea field="12" type="button" dataOnly="0" labelOnly="1" outline="0"/>
    </format>
    <format dxfId="1680">
      <pivotArea field="12" type="button" dataOnly="0" labelOnly="1" outline="0"/>
    </format>
    <format dxfId="1679">
      <pivotArea field="13" type="button" dataOnly="0" labelOnly="1" outline="0"/>
    </format>
    <format dxfId="1678">
      <pivotArea field="13" type="button" dataOnly="0" labelOnly="1" outline="0"/>
    </format>
    <format dxfId="1677">
      <pivotArea field="18" type="button" dataOnly="0" labelOnly="1" outline="0"/>
    </format>
    <format dxfId="1676">
      <pivotArea field="18" type="button" dataOnly="0" labelOnly="1" outline="0"/>
    </format>
    <format dxfId="1675">
      <pivotArea field="22" type="button" dataOnly="0" labelOnly="1" outline="0"/>
    </format>
    <format dxfId="1674">
      <pivotArea field="22" type="button" dataOnly="0" labelOnly="1" outline="0"/>
    </format>
    <format dxfId="1673">
      <pivotArea field="24" type="button" dataOnly="0" labelOnly="1" outline="0"/>
    </format>
    <format dxfId="1672">
      <pivotArea field="24" type="button" dataOnly="0" labelOnly="1" outline="0"/>
    </format>
    <format dxfId="1671">
      <pivotArea field="26" type="button" dataOnly="0" labelOnly="1" outline="0"/>
    </format>
    <format dxfId="1670">
      <pivotArea field="26" type="button" dataOnly="0" labelOnly="1" outline="0"/>
    </format>
    <format dxfId="1669">
      <pivotArea field="27" type="button" dataOnly="0" labelOnly="1" outline="0" axis="axisRow" fieldPosition="0"/>
    </format>
    <format dxfId="1668">
      <pivotArea field="27" type="button" dataOnly="0" labelOnly="1" outline="0" axis="axisRow" fieldPosition="0"/>
    </format>
    <format dxfId="1667">
      <pivotArea field="2" type="button" dataOnly="0" labelOnly="1" outline="0" axis="axisPage" fieldPosition="1"/>
    </format>
    <format dxfId="1666">
      <pivotArea field="3" type="button" dataOnly="0" labelOnly="1" outline="0" axis="axisPage" fieldPosition="2"/>
    </format>
    <format dxfId="1665">
      <pivotArea dataOnly="0" labelOnly="1" outline="0" fieldPosition="0">
        <references count="1">
          <reference field="3" count="0"/>
        </references>
      </pivotArea>
    </format>
    <format dxfId="1664">
      <pivotArea field="4" type="button" dataOnly="0" labelOnly="1" outline="0" axis="axisPage" fieldPosition="3"/>
    </format>
    <format dxfId="1663">
      <pivotArea dataOnly="0" labelOnly="1" outline="0" fieldPosition="0">
        <references count="1">
          <reference field="4" count="0"/>
        </references>
      </pivotArea>
    </format>
    <format dxfId="1662">
      <pivotArea field="5" type="button" dataOnly="0" labelOnly="1" outline="0" axis="axisPage" fieldPosition="4"/>
    </format>
    <format dxfId="1661">
      <pivotArea dataOnly="0" labelOnly="1" outline="0" fieldPosition="0">
        <references count="1">
          <reference field="5" count="0"/>
        </references>
      </pivotArea>
    </format>
    <format dxfId="1660">
      <pivotArea field="27" type="button" dataOnly="0" labelOnly="1" outline="0" axis="axisRow" fieldPosition="0"/>
    </format>
    <format dxfId="1659">
      <pivotArea grandRow="1" outline="0" collapsedLevelsAreSubtotals="1" fieldPosition="0"/>
    </format>
    <format dxfId="1658">
      <pivotArea dataOnly="0" labelOnly="1" grandRow="1" outline="0" fieldPosition="0"/>
    </format>
    <format dxfId="1657">
      <pivotArea dataOnly="0" labelOnly="1" outline="0" fieldPosition="0">
        <references count="1">
          <reference field="2" count="0"/>
        </references>
      </pivotArea>
    </format>
    <format dxfId="1656">
      <pivotArea dataOnly="0" labelOnly="1" outline="0" fieldPosition="0">
        <references count="1">
          <reference field="2" count="0"/>
        </references>
      </pivotArea>
    </format>
    <format dxfId="1655">
      <pivotArea field="27" type="button" dataOnly="0" labelOnly="1" outline="0" axis="axisRow" fieldPosition="0"/>
    </format>
    <format dxfId="1654">
      <pivotArea outline="0" fieldPosition="0">
        <references count="1">
          <reference field="4294967294" count="1">
            <x v="1"/>
          </reference>
        </references>
      </pivotArea>
    </format>
    <format dxfId="16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5">
    <chartFormat chart="2" format="15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6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6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6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61">
      <pivotArea type="data" outline="0" fieldPosition="0">
        <references count="2">
          <reference field="4294967294" count="1" selected="0">
            <x v="0"/>
          </reference>
          <reference field="27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3000000}" name="PivotTable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9" rowHeaderCaption="Answer Options">
  <location ref="A22:C27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axis="axisRow" dataField="1" showAll="0">
      <items count="9">
        <item x="2"/>
        <item x="1"/>
        <item x="0"/>
        <item x="3"/>
        <item m="1" x="6"/>
        <item m="1" x="4"/>
        <item h="1"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6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6a" fld="26" subtotal="count" baseField="27" baseItem="0"/>
    <dataField name="Percentage of Question 6a" fld="26" subtotal="count" showDataAs="percentOfTotal" baseField="27" baseItem="0" numFmtId="10"/>
  </dataFields>
  <formats count="72">
    <format dxfId="1793">
      <pivotArea field="2" type="button" dataOnly="0" labelOnly="1" outline="0" axis="axisPage" fieldPosition="1"/>
    </format>
    <format dxfId="1792">
      <pivotArea field="3" type="button" dataOnly="0" labelOnly="1" outline="0" axis="axisPage" fieldPosition="2"/>
    </format>
    <format dxfId="1791">
      <pivotArea dataOnly="0" labelOnly="1" outline="0" fieldPosition="0">
        <references count="1">
          <reference field="3" count="0"/>
        </references>
      </pivotArea>
    </format>
    <format dxfId="1790">
      <pivotArea field="4" type="button" dataOnly="0" labelOnly="1" outline="0" axis="axisPage" fieldPosition="3"/>
    </format>
    <format dxfId="1789">
      <pivotArea dataOnly="0" labelOnly="1" outline="0" fieldPosition="0">
        <references count="1">
          <reference field="4" count="0"/>
        </references>
      </pivotArea>
    </format>
    <format dxfId="1788">
      <pivotArea field="5" type="button" dataOnly="0" labelOnly="1" outline="0" axis="axisPage" fieldPosition="4"/>
    </format>
    <format dxfId="1787">
      <pivotArea dataOnly="0" labelOnly="1" outline="0" fieldPosition="0">
        <references count="1">
          <reference field="5" count="0"/>
        </references>
      </pivotArea>
    </format>
    <format dxfId="1786">
      <pivotArea field="2" type="button" dataOnly="0" labelOnly="1" outline="0" axis="axisPage" fieldPosition="1"/>
    </format>
    <format dxfId="1785">
      <pivotArea field="3" type="button" dataOnly="0" labelOnly="1" outline="0" axis="axisPage" fieldPosition="2"/>
    </format>
    <format dxfId="1784">
      <pivotArea dataOnly="0" labelOnly="1" outline="0" fieldPosition="0">
        <references count="1">
          <reference field="3" count="0"/>
        </references>
      </pivotArea>
    </format>
    <format dxfId="1783">
      <pivotArea field="4" type="button" dataOnly="0" labelOnly="1" outline="0" axis="axisPage" fieldPosition="3"/>
    </format>
    <format dxfId="1782">
      <pivotArea dataOnly="0" labelOnly="1" outline="0" fieldPosition="0">
        <references count="1">
          <reference field="4" count="0"/>
        </references>
      </pivotArea>
    </format>
    <format dxfId="1781">
      <pivotArea field="5" type="button" dataOnly="0" labelOnly="1" outline="0" axis="axisPage" fieldPosition="4"/>
    </format>
    <format dxfId="1780">
      <pivotArea dataOnly="0" labelOnly="1" outline="0" fieldPosition="0">
        <references count="1">
          <reference field="5" count="0"/>
        </references>
      </pivotArea>
    </format>
    <format dxfId="1779">
      <pivotArea field="2" type="button" dataOnly="0" labelOnly="1" outline="0" axis="axisPage" fieldPosition="1"/>
    </format>
    <format dxfId="1778">
      <pivotArea field="3" type="button" dataOnly="0" labelOnly="1" outline="0" axis="axisPage" fieldPosition="2"/>
    </format>
    <format dxfId="1777">
      <pivotArea dataOnly="0" labelOnly="1" outline="0" fieldPosition="0">
        <references count="1">
          <reference field="3" count="0"/>
        </references>
      </pivotArea>
    </format>
    <format dxfId="1776">
      <pivotArea field="4" type="button" dataOnly="0" labelOnly="1" outline="0" axis="axisPage" fieldPosition="3"/>
    </format>
    <format dxfId="1775">
      <pivotArea dataOnly="0" labelOnly="1" outline="0" fieldPosition="0">
        <references count="1">
          <reference field="4" count="0"/>
        </references>
      </pivotArea>
    </format>
    <format dxfId="1774">
      <pivotArea field="5" type="button" dataOnly="0" labelOnly="1" outline="0" axis="axisPage" fieldPosition="4"/>
    </format>
    <format dxfId="1773">
      <pivotArea dataOnly="0" labelOnly="1" outline="0" fieldPosition="0">
        <references count="1">
          <reference field="5" count="0"/>
        </references>
      </pivotArea>
    </format>
    <format dxfId="1772">
      <pivotArea type="all" dataOnly="0" outline="0" fieldPosition="0"/>
    </format>
    <format dxfId="1771">
      <pivotArea field="7" type="button" dataOnly="0" labelOnly="1" outline="0"/>
    </format>
    <format dxfId="1770">
      <pivotArea field="7" type="button" dataOnly="0" labelOnly="1" outline="0"/>
    </format>
    <format dxfId="1769">
      <pivotArea grandRow="1" outline="0" collapsedLevelsAreSubtotals="1" fieldPosition="0"/>
    </format>
    <format dxfId="1768">
      <pivotArea dataOnly="0" labelOnly="1" grandRow="1" outline="0" fieldPosition="0"/>
    </format>
    <format dxfId="1767">
      <pivotArea grandRow="1" outline="0" collapsedLevelsAreSubtotals="1" fieldPosition="0"/>
    </format>
    <format dxfId="1766">
      <pivotArea dataOnly="0" labelOnly="1" grandRow="1" outline="0" fieldPosition="0"/>
    </format>
    <format dxfId="1765">
      <pivotArea field="8" type="button" dataOnly="0" labelOnly="1" outline="0"/>
    </format>
    <format dxfId="1764">
      <pivotArea field="8" type="button" dataOnly="0" labelOnly="1" outline="0"/>
    </format>
    <format dxfId="1763">
      <pivotArea type="all" dataOnly="0" outline="0" fieldPosition="0"/>
    </format>
    <format dxfId="1762">
      <pivotArea type="all" dataOnly="0" outline="0" fieldPosition="0"/>
    </format>
    <format dxfId="1761">
      <pivotArea field="9" type="button" dataOnly="0" labelOnly="1" outline="0"/>
    </format>
    <format dxfId="1760">
      <pivotArea field="9" type="button" dataOnly="0" labelOnly="1" outline="0"/>
    </format>
    <format dxfId="1759">
      <pivotArea field="10" type="button" dataOnly="0" labelOnly="1" outline="0"/>
    </format>
    <format dxfId="1758">
      <pivotArea field="10" type="button" dataOnly="0" labelOnly="1" outline="0"/>
    </format>
    <format dxfId="1757">
      <pivotArea field="11" type="button" dataOnly="0" labelOnly="1" outline="0"/>
    </format>
    <format dxfId="1756">
      <pivotArea field="11" type="button" dataOnly="0" labelOnly="1" outline="0"/>
    </format>
    <format dxfId="1755">
      <pivotArea type="all" dataOnly="0" outline="0" fieldPosition="0"/>
    </format>
    <format dxfId="1754">
      <pivotArea type="all" dataOnly="0" outline="0" fieldPosition="0"/>
    </format>
    <format dxfId="1753">
      <pivotArea field="12" type="button" dataOnly="0" labelOnly="1" outline="0"/>
    </format>
    <format dxfId="1752">
      <pivotArea field="12" type="button" dataOnly="0" labelOnly="1" outline="0"/>
    </format>
    <format dxfId="1751">
      <pivotArea field="13" type="button" dataOnly="0" labelOnly="1" outline="0"/>
    </format>
    <format dxfId="1750">
      <pivotArea field="13" type="button" dataOnly="0" labelOnly="1" outline="0"/>
    </format>
    <format dxfId="1749">
      <pivotArea field="18" type="button" dataOnly="0" labelOnly="1" outline="0"/>
    </format>
    <format dxfId="1748">
      <pivotArea field="18" type="button" dataOnly="0" labelOnly="1" outline="0"/>
    </format>
    <format dxfId="1747">
      <pivotArea field="22" type="button" dataOnly="0" labelOnly="1" outline="0"/>
    </format>
    <format dxfId="1746">
      <pivotArea field="22" type="button" dataOnly="0" labelOnly="1" outline="0"/>
    </format>
    <format dxfId="1745">
      <pivotArea field="24" type="button" dataOnly="0" labelOnly="1" outline="0"/>
    </format>
    <format dxfId="1744">
      <pivotArea field="24" type="button" dataOnly="0" labelOnly="1" outline="0"/>
    </format>
    <format dxfId="1743">
      <pivotArea outline="0" fieldPosition="0">
        <references count="1">
          <reference field="4294967294" count="1">
            <x v="1"/>
          </reference>
        </references>
      </pivotArea>
    </format>
    <format dxfId="1742">
      <pivotArea field="26" type="button" dataOnly="0" labelOnly="1" outline="0" axis="axisRow" fieldPosition="0"/>
    </format>
    <format dxfId="174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40">
      <pivotArea field="26" type="button" dataOnly="0" labelOnly="1" outline="0" axis="axisRow" fieldPosition="0"/>
    </format>
    <format dxfId="173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38">
      <pivotArea field="2" type="button" dataOnly="0" labelOnly="1" outline="0" axis="axisPage" fieldPosition="1"/>
    </format>
    <format dxfId="1737">
      <pivotArea field="3" type="button" dataOnly="0" labelOnly="1" outline="0" axis="axisPage" fieldPosition="2"/>
    </format>
    <format dxfId="1736">
      <pivotArea dataOnly="0" labelOnly="1" outline="0" fieldPosition="0">
        <references count="1">
          <reference field="3" count="0"/>
        </references>
      </pivotArea>
    </format>
    <format dxfId="1735">
      <pivotArea field="4" type="button" dataOnly="0" labelOnly="1" outline="0" axis="axisPage" fieldPosition="3"/>
    </format>
    <format dxfId="1734">
      <pivotArea dataOnly="0" labelOnly="1" outline="0" fieldPosition="0">
        <references count="1">
          <reference field="4" count="0"/>
        </references>
      </pivotArea>
    </format>
    <format dxfId="1733">
      <pivotArea field="5" type="button" dataOnly="0" labelOnly="1" outline="0" axis="axisPage" fieldPosition="4"/>
    </format>
    <format dxfId="1732">
      <pivotArea dataOnly="0" labelOnly="1" outline="0" fieldPosition="0">
        <references count="1">
          <reference field="5" count="0"/>
        </references>
      </pivotArea>
    </format>
    <format dxfId="1731">
      <pivotArea field="26" type="button" dataOnly="0" labelOnly="1" outline="0" axis="axisRow" fieldPosition="0"/>
    </format>
    <format dxfId="17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29">
      <pivotArea grandRow="1" outline="0" collapsedLevelsAreSubtotals="1" fieldPosition="0"/>
    </format>
    <format dxfId="1728">
      <pivotArea dataOnly="0" labelOnly="1" grandRow="1" outline="0" fieldPosition="0"/>
    </format>
    <format dxfId="1727">
      <pivotArea dataOnly="0" labelOnly="1" outline="0" fieldPosition="0">
        <references count="1">
          <reference field="2" count="0"/>
        </references>
      </pivotArea>
    </format>
    <format dxfId="1726">
      <pivotArea dataOnly="0" labelOnly="1" outline="0" fieldPosition="0">
        <references count="1">
          <reference field="2" count="0"/>
        </references>
      </pivotArea>
    </format>
    <format dxfId="1725">
      <pivotArea field="26" type="button" dataOnly="0" labelOnly="1" outline="0" axis="axisRow" fieldPosition="0"/>
    </format>
    <format dxfId="17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2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722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1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26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26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26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5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8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5000000}" name="PivotTable48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165:C168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axis="axisRow" dataField="1" showAll="0" defaultSubtotal="0">
      <items count="4">
        <item x="1"/>
        <item x="0"/>
        <item m="1" x="3"/>
        <item m="1" x="2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4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Option 5" fld="34" subtotal="count" baseField="34" baseItem="0"/>
    <dataField name="Percentage of Option 5" fld="34" subtotal="count" showDataAs="percentOfTotal" baseField="34" baseItem="0" numFmtId="10"/>
  </dataFields>
  <formats count="70">
    <format dxfId="1863">
      <pivotArea field="2" type="button" dataOnly="0" labelOnly="1" outline="0" axis="axisPage" fieldPosition="0"/>
    </format>
    <format dxfId="1862">
      <pivotArea field="3" type="button" dataOnly="0" labelOnly="1" outline="0" axis="axisPage" fieldPosition="1"/>
    </format>
    <format dxfId="1861">
      <pivotArea dataOnly="0" labelOnly="1" outline="0" fieldPosition="0">
        <references count="1">
          <reference field="3" count="0"/>
        </references>
      </pivotArea>
    </format>
    <format dxfId="1860">
      <pivotArea field="4" type="button" dataOnly="0" labelOnly="1" outline="0" axis="axisPage" fieldPosition="2"/>
    </format>
    <format dxfId="1859">
      <pivotArea dataOnly="0" labelOnly="1" outline="0" fieldPosition="0">
        <references count="1">
          <reference field="4" count="0"/>
        </references>
      </pivotArea>
    </format>
    <format dxfId="1858">
      <pivotArea field="5" type="button" dataOnly="0" labelOnly="1" outline="0" axis="axisPage" fieldPosition="3"/>
    </format>
    <format dxfId="1857">
      <pivotArea dataOnly="0" labelOnly="1" outline="0" fieldPosition="0">
        <references count="1">
          <reference field="5" count="0"/>
        </references>
      </pivotArea>
    </format>
    <format dxfId="1856">
      <pivotArea field="2" type="button" dataOnly="0" labelOnly="1" outline="0" axis="axisPage" fieldPosition="0"/>
    </format>
    <format dxfId="1855">
      <pivotArea field="3" type="button" dataOnly="0" labelOnly="1" outline="0" axis="axisPage" fieldPosition="1"/>
    </format>
    <format dxfId="1854">
      <pivotArea dataOnly="0" labelOnly="1" outline="0" fieldPosition="0">
        <references count="1">
          <reference field="3" count="0"/>
        </references>
      </pivotArea>
    </format>
    <format dxfId="1853">
      <pivotArea field="4" type="button" dataOnly="0" labelOnly="1" outline="0" axis="axisPage" fieldPosition="2"/>
    </format>
    <format dxfId="1852">
      <pivotArea dataOnly="0" labelOnly="1" outline="0" fieldPosition="0">
        <references count="1">
          <reference field="4" count="0"/>
        </references>
      </pivotArea>
    </format>
    <format dxfId="1851">
      <pivotArea field="5" type="button" dataOnly="0" labelOnly="1" outline="0" axis="axisPage" fieldPosition="3"/>
    </format>
    <format dxfId="1850">
      <pivotArea dataOnly="0" labelOnly="1" outline="0" fieldPosition="0">
        <references count="1">
          <reference field="5" count="0"/>
        </references>
      </pivotArea>
    </format>
    <format dxfId="1849">
      <pivotArea field="2" type="button" dataOnly="0" labelOnly="1" outline="0" axis="axisPage" fieldPosition="0"/>
    </format>
    <format dxfId="1848">
      <pivotArea field="3" type="button" dataOnly="0" labelOnly="1" outline="0" axis="axisPage" fieldPosition="1"/>
    </format>
    <format dxfId="1847">
      <pivotArea dataOnly="0" labelOnly="1" outline="0" fieldPosition="0">
        <references count="1">
          <reference field="3" count="0"/>
        </references>
      </pivotArea>
    </format>
    <format dxfId="1846">
      <pivotArea field="4" type="button" dataOnly="0" labelOnly="1" outline="0" axis="axisPage" fieldPosition="2"/>
    </format>
    <format dxfId="1845">
      <pivotArea dataOnly="0" labelOnly="1" outline="0" fieldPosition="0">
        <references count="1">
          <reference field="4" count="0"/>
        </references>
      </pivotArea>
    </format>
    <format dxfId="1844">
      <pivotArea field="5" type="button" dataOnly="0" labelOnly="1" outline="0" axis="axisPage" fieldPosition="3"/>
    </format>
    <format dxfId="1843">
      <pivotArea dataOnly="0" labelOnly="1" outline="0" fieldPosition="0">
        <references count="1">
          <reference field="5" count="0"/>
        </references>
      </pivotArea>
    </format>
    <format dxfId="1842">
      <pivotArea type="all" dataOnly="0" outline="0" fieldPosition="0"/>
    </format>
    <format dxfId="1841">
      <pivotArea field="7" type="button" dataOnly="0" labelOnly="1" outline="0"/>
    </format>
    <format dxfId="1840">
      <pivotArea field="7" type="button" dataOnly="0" labelOnly="1" outline="0"/>
    </format>
    <format dxfId="1839">
      <pivotArea grandRow="1" outline="0" collapsedLevelsAreSubtotals="1" fieldPosition="0"/>
    </format>
    <format dxfId="1838">
      <pivotArea dataOnly="0" labelOnly="1" grandRow="1" outline="0" fieldPosition="0"/>
    </format>
    <format dxfId="1837">
      <pivotArea grandRow="1" outline="0" collapsedLevelsAreSubtotals="1" fieldPosition="0"/>
    </format>
    <format dxfId="1836">
      <pivotArea dataOnly="0" labelOnly="1" grandRow="1" outline="0" fieldPosition="0"/>
    </format>
    <format dxfId="1835">
      <pivotArea field="8" type="button" dataOnly="0" labelOnly="1" outline="0"/>
    </format>
    <format dxfId="1834">
      <pivotArea field="8" type="button" dataOnly="0" labelOnly="1" outline="0"/>
    </format>
    <format dxfId="1833">
      <pivotArea type="all" dataOnly="0" outline="0" fieldPosition="0"/>
    </format>
    <format dxfId="1832">
      <pivotArea type="all" dataOnly="0" outline="0" fieldPosition="0"/>
    </format>
    <format dxfId="1831">
      <pivotArea field="9" type="button" dataOnly="0" labelOnly="1" outline="0"/>
    </format>
    <format dxfId="1830">
      <pivotArea field="9" type="button" dataOnly="0" labelOnly="1" outline="0"/>
    </format>
    <format dxfId="1829">
      <pivotArea field="10" type="button" dataOnly="0" labelOnly="1" outline="0"/>
    </format>
    <format dxfId="1828">
      <pivotArea field="10" type="button" dataOnly="0" labelOnly="1" outline="0"/>
    </format>
    <format dxfId="1827">
      <pivotArea field="11" type="button" dataOnly="0" labelOnly="1" outline="0"/>
    </format>
    <format dxfId="1826">
      <pivotArea field="11" type="button" dataOnly="0" labelOnly="1" outline="0"/>
    </format>
    <format dxfId="1825">
      <pivotArea type="all" dataOnly="0" outline="0" fieldPosition="0"/>
    </format>
    <format dxfId="1824">
      <pivotArea type="all" dataOnly="0" outline="0" fieldPosition="0"/>
    </format>
    <format dxfId="1823">
      <pivotArea field="12" type="button" dataOnly="0" labelOnly="1" outline="0"/>
    </format>
    <format dxfId="1822">
      <pivotArea field="12" type="button" dataOnly="0" labelOnly="1" outline="0"/>
    </format>
    <format dxfId="1821">
      <pivotArea field="13" type="button" dataOnly="0" labelOnly="1" outline="0"/>
    </format>
    <format dxfId="1820">
      <pivotArea field="13" type="button" dataOnly="0" labelOnly="1" outline="0"/>
    </format>
    <format dxfId="1819">
      <pivotArea field="18" type="button" dataOnly="0" labelOnly="1" outline="0"/>
    </format>
    <format dxfId="1818">
      <pivotArea field="18" type="button" dataOnly="0" labelOnly="1" outline="0"/>
    </format>
    <format dxfId="1817">
      <pivotArea field="22" type="button" dataOnly="0" labelOnly="1" outline="0"/>
    </format>
    <format dxfId="1816">
      <pivotArea field="22" type="button" dataOnly="0" labelOnly="1" outline="0"/>
    </format>
    <format dxfId="1815">
      <pivotArea field="24" type="button" dataOnly="0" labelOnly="1" outline="0"/>
    </format>
    <format dxfId="1814">
      <pivotArea field="24" type="button" dataOnly="0" labelOnly="1" outline="0"/>
    </format>
    <format dxfId="1813">
      <pivotArea field="26" type="button" dataOnly="0" labelOnly="1" outline="0"/>
    </format>
    <format dxfId="1812">
      <pivotArea field="26" type="button" dataOnly="0" labelOnly="1" outline="0"/>
    </format>
    <format dxfId="1811">
      <pivotArea outline="0" fieldPosition="0">
        <references count="1">
          <reference field="4294967294" count="1">
            <x v="1"/>
          </reference>
        </references>
      </pivotArea>
    </format>
    <format dxfId="1810">
      <pivotArea field="34" type="button" dataOnly="0" labelOnly="1" outline="0" axis="axisRow" fieldPosition="0"/>
    </format>
    <format dxfId="180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08">
      <pivotArea field="34" type="button" dataOnly="0" labelOnly="1" outline="0" axis="axisRow" fieldPosition="0"/>
    </format>
    <format dxfId="180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06">
      <pivotArea field="2" type="button" dataOnly="0" labelOnly="1" outline="0" axis="axisPage" fieldPosition="0"/>
    </format>
    <format dxfId="1805">
      <pivotArea field="3" type="button" dataOnly="0" labelOnly="1" outline="0" axis="axisPage" fieldPosition="1"/>
    </format>
    <format dxfId="1804">
      <pivotArea dataOnly="0" labelOnly="1" outline="0" fieldPosition="0">
        <references count="1">
          <reference field="3" count="0"/>
        </references>
      </pivotArea>
    </format>
    <format dxfId="1803">
      <pivotArea field="4" type="button" dataOnly="0" labelOnly="1" outline="0" axis="axisPage" fieldPosition="2"/>
    </format>
    <format dxfId="1802">
      <pivotArea dataOnly="0" labelOnly="1" outline="0" fieldPosition="0">
        <references count="1">
          <reference field="4" count="0"/>
        </references>
      </pivotArea>
    </format>
    <format dxfId="1801">
      <pivotArea field="5" type="button" dataOnly="0" labelOnly="1" outline="0" axis="axisPage" fieldPosition="3"/>
    </format>
    <format dxfId="1800">
      <pivotArea dataOnly="0" labelOnly="1" outline="0" fieldPosition="0">
        <references count="1">
          <reference field="5" count="0"/>
        </references>
      </pivotArea>
    </format>
    <format dxfId="1799">
      <pivotArea field="34" type="button" dataOnly="0" labelOnly="1" outline="0" axis="axisRow" fieldPosition="0"/>
    </format>
    <format dxfId="179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97">
      <pivotArea grandRow="1" outline="0" collapsedLevelsAreSubtotals="1" fieldPosition="0"/>
    </format>
    <format dxfId="1796">
      <pivotArea dataOnly="0" labelOnly="1" grandRow="1" outline="0" fieldPosition="0"/>
    </format>
    <format dxfId="1795">
      <pivotArea dataOnly="0" labelOnly="1" outline="0" fieldPosition="0">
        <references count="1">
          <reference field="2" count="0"/>
        </references>
      </pivotArea>
    </format>
    <format dxfId="1794">
      <pivotArea dataOnly="0" labelOnly="1" outline="0" fieldPosition="0">
        <references count="1">
          <reference field="2" count="0"/>
        </references>
      </pivotArea>
    </format>
  </formats>
  <chartFormats count="13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1" format="14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2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  <chartFormat chart="2" format="143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2" format="144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2" format="14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1"/>
          </reference>
          <reference field="34" count="1" selected="0">
            <x v="0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1"/>
          </reference>
          <reference field="34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1"/>
          </reference>
          <reference field="3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1000000}" name="PivotTable26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39:C42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axis="axisRow" dataField="1" showAll="0">
      <items count="13">
        <item x="0"/>
        <item x="2"/>
        <item h="1" m="1" x="3"/>
        <item m="1" x="8"/>
        <item m="1" x="5"/>
        <item m="1" x="10"/>
        <item m="1" x="6"/>
        <item h="1" m="1" x="11"/>
        <item h="1" m="1" x="4"/>
        <item h="1" m="1" x="9"/>
        <item h="1" m="1" x="7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7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7b" fld="37" subtotal="count" baseField="38" baseItem="0"/>
    <dataField name="Percentage of Question 7b" fld="37" subtotal="count" showDataAs="percentOfTotal" baseField="38" baseItem="0" numFmtId="10"/>
  </dataFields>
  <formats count="74">
    <format dxfId="773">
      <pivotArea field="2" type="button" dataOnly="0" labelOnly="1" outline="0" axis="axisPage" fieldPosition="1"/>
    </format>
    <format dxfId="772">
      <pivotArea field="3" type="button" dataOnly="0" labelOnly="1" outline="0" axis="axisPage" fieldPosition="2"/>
    </format>
    <format dxfId="771">
      <pivotArea dataOnly="0" labelOnly="1" outline="0" fieldPosition="0">
        <references count="1">
          <reference field="3" count="0"/>
        </references>
      </pivotArea>
    </format>
    <format dxfId="770">
      <pivotArea field="4" type="button" dataOnly="0" labelOnly="1" outline="0" axis="axisPage" fieldPosition="3"/>
    </format>
    <format dxfId="769">
      <pivotArea dataOnly="0" labelOnly="1" outline="0" fieldPosition="0">
        <references count="1">
          <reference field="4" count="0"/>
        </references>
      </pivotArea>
    </format>
    <format dxfId="768">
      <pivotArea field="5" type="button" dataOnly="0" labelOnly="1" outline="0" axis="axisPage" fieldPosition="4"/>
    </format>
    <format dxfId="767">
      <pivotArea dataOnly="0" labelOnly="1" outline="0" fieldPosition="0">
        <references count="1">
          <reference field="5" count="0"/>
        </references>
      </pivotArea>
    </format>
    <format dxfId="766">
      <pivotArea field="2" type="button" dataOnly="0" labelOnly="1" outline="0" axis="axisPage" fieldPosition="1"/>
    </format>
    <format dxfId="765">
      <pivotArea field="3" type="button" dataOnly="0" labelOnly="1" outline="0" axis="axisPage" fieldPosition="2"/>
    </format>
    <format dxfId="764">
      <pivotArea dataOnly="0" labelOnly="1" outline="0" fieldPosition="0">
        <references count="1">
          <reference field="3" count="0"/>
        </references>
      </pivotArea>
    </format>
    <format dxfId="763">
      <pivotArea field="4" type="button" dataOnly="0" labelOnly="1" outline="0" axis="axisPage" fieldPosition="3"/>
    </format>
    <format dxfId="762">
      <pivotArea dataOnly="0" labelOnly="1" outline="0" fieldPosition="0">
        <references count="1">
          <reference field="4" count="0"/>
        </references>
      </pivotArea>
    </format>
    <format dxfId="761">
      <pivotArea field="5" type="button" dataOnly="0" labelOnly="1" outline="0" axis="axisPage" fieldPosition="4"/>
    </format>
    <format dxfId="760">
      <pivotArea dataOnly="0" labelOnly="1" outline="0" fieldPosition="0">
        <references count="1">
          <reference field="5" count="0"/>
        </references>
      </pivotArea>
    </format>
    <format dxfId="759">
      <pivotArea field="2" type="button" dataOnly="0" labelOnly="1" outline="0" axis="axisPage" fieldPosition="1"/>
    </format>
    <format dxfId="758">
      <pivotArea field="3" type="button" dataOnly="0" labelOnly="1" outline="0" axis="axisPage" fieldPosition="2"/>
    </format>
    <format dxfId="757">
      <pivotArea dataOnly="0" labelOnly="1" outline="0" fieldPosition="0">
        <references count="1">
          <reference field="3" count="0"/>
        </references>
      </pivotArea>
    </format>
    <format dxfId="756">
      <pivotArea field="4" type="button" dataOnly="0" labelOnly="1" outline="0" axis="axisPage" fieldPosition="3"/>
    </format>
    <format dxfId="755">
      <pivotArea dataOnly="0" labelOnly="1" outline="0" fieldPosition="0">
        <references count="1">
          <reference field="4" count="0"/>
        </references>
      </pivotArea>
    </format>
    <format dxfId="754">
      <pivotArea field="5" type="button" dataOnly="0" labelOnly="1" outline="0" axis="axisPage" fieldPosition="4"/>
    </format>
    <format dxfId="753">
      <pivotArea dataOnly="0" labelOnly="1" outline="0" fieldPosition="0">
        <references count="1">
          <reference field="5" count="0"/>
        </references>
      </pivotArea>
    </format>
    <format dxfId="752">
      <pivotArea type="all" dataOnly="0" outline="0" fieldPosition="0"/>
    </format>
    <format dxfId="751">
      <pivotArea field="7" type="button" dataOnly="0" labelOnly="1" outline="0"/>
    </format>
    <format dxfId="750">
      <pivotArea field="7" type="button" dataOnly="0" labelOnly="1" outline="0"/>
    </format>
    <format dxfId="749">
      <pivotArea grandRow="1" outline="0" collapsedLevelsAreSubtotals="1" fieldPosition="0"/>
    </format>
    <format dxfId="748">
      <pivotArea dataOnly="0" labelOnly="1" grandRow="1" outline="0" fieldPosition="0"/>
    </format>
    <format dxfId="747">
      <pivotArea grandRow="1" outline="0" collapsedLevelsAreSubtotals="1" fieldPosition="0"/>
    </format>
    <format dxfId="746">
      <pivotArea dataOnly="0" labelOnly="1" grandRow="1" outline="0" fieldPosition="0"/>
    </format>
    <format dxfId="745">
      <pivotArea field="8" type="button" dataOnly="0" labelOnly="1" outline="0"/>
    </format>
    <format dxfId="744">
      <pivotArea field="8" type="button" dataOnly="0" labelOnly="1" outline="0"/>
    </format>
    <format dxfId="743">
      <pivotArea type="all" dataOnly="0" outline="0" fieldPosition="0"/>
    </format>
    <format dxfId="742">
      <pivotArea type="all" dataOnly="0" outline="0" fieldPosition="0"/>
    </format>
    <format dxfId="741">
      <pivotArea field="9" type="button" dataOnly="0" labelOnly="1" outline="0"/>
    </format>
    <format dxfId="740">
      <pivotArea field="9" type="button" dataOnly="0" labelOnly="1" outline="0"/>
    </format>
    <format dxfId="739">
      <pivotArea field="10" type="button" dataOnly="0" labelOnly="1" outline="0"/>
    </format>
    <format dxfId="738">
      <pivotArea field="10" type="button" dataOnly="0" labelOnly="1" outline="0"/>
    </format>
    <format dxfId="737">
      <pivotArea field="11" type="button" dataOnly="0" labelOnly="1" outline="0"/>
    </format>
    <format dxfId="736">
      <pivotArea field="11" type="button" dataOnly="0" labelOnly="1" outline="0"/>
    </format>
    <format dxfId="735">
      <pivotArea type="all" dataOnly="0" outline="0" fieldPosition="0"/>
    </format>
    <format dxfId="734">
      <pivotArea type="all" dataOnly="0" outline="0" fieldPosition="0"/>
    </format>
    <format dxfId="733">
      <pivotArea field="12" type="button" dataOnly="0" labelOnly="1" outline="0"/>
    </format>
    <format dxfId="732">
      <pivotArea field="12" type="button" dataOnly="0" labelOnly="1" outline="0"/>
    </format>
    <format dxfId="731">
      <pivotArea field="13" type="button" dataOnly="0" labelOnly="1" outline="0"/>
    </format>
    <format dxfId="730">
      <pivotArea field="13" type="button" dataOnly="0" labelOnly="1" outline="0"/>
    </format>
    <format dxfId="729">
      <pivotArea field="18" type="button" dataOnly="0" labelOnly="1" outline="0"/>
    </format>
    <format dxfId="728">
      <pivotArea field="18" type="button" dataOnly="0" labelOnly="1" outline="0"/>
    </format>
    <format dxfId="727">
      <pivotArea field="22" type="button" dataOnly="0" labelOnly="1" outline="0"/>
    </format>
    <format dxfId="726">
      <pivotArea field="22" type="button" dataOnly="0" labelOnly="1" outline="0"/>
    </format>
    <format dxfId="725">
      <pivotArea field="24" type="button" dataOnly="0" labelOnly="1" outline="0"/>
    </format>
    <format dxfId="724">
      <pivotArea field="24" type="button" dataOnly="0" labelOnly="1" outline="0"/>
    </format>
    <format dxfId="723">
      <pivotArea field="26" type="button" dataOnly="0" labelOnly="1" outline="0"/>
    </format>
    <format dxfId="722">
      <pivotArea field="26" type="button" dataOnly="0" labelOnly="1" outline="0"/>
    </format>
    <format dxfId="721">
      <pivotArea field="36" type="button" dataOnly="0" labelOnly="1" outline="0"/>
    </format>
    <format dxfId="720">
      <pivotArea field="36" type="button" dataOnly="0" labelOnly="1" outline="0"/>
    </format>
    <format dxfId="719">
      <pivotArea outline="0" fieldPosition="0">
        <references count="1">
          <reference field="4294967294" count="1">
            <x v="1"/>
          </reference>
        </references>
      </pivotArea>
    </format>
    <format dxfId="718">
      <pivotArea field="37" type="button" dataOnly="0" labelOnly="1" outline="0" axis="axisRow" fieldPosition="0"/>
    </format>
    <format dxfId="7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6">
      <pivotArea field="37" type="button" dataOnly="0" labelOnly="1" outline="0" axis="axisRow" fieldPosition="0"/>
    </format>
    <format dxfId="7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4">
      <pivotArea field="2" type="button" dataOnly="0" labelOnly="1" outline="0" axis="axisPage" fieldPosition="1"/>
    </format>
    <format dxfId="713">
      <pivotArea field="3" type="button" dataOnly="0" labelOnly="1" outline="0" axis="axisPage" fieldPosition="2"/>
    </format>
    <format dxfId="712">
      <pivotArea dataOnly="0" labelOnly="1" outline="0" fieldPosition="0">
        <references count="1">
          <reference field="3" count="0"/>
        </references>
      </pivotArea>
    </format>
    <format dxfId="711">
      <pivotArea field="4" type="button" dataOnly="0" labelOnly="1" outline="0" axis="axisPage" fieldPosition="3"/>
    </format>
    <format dxfId="710">
      <pivotArea dataOnly="0" labelOnly="1" outline="0" fieldPosition="0">
        <references count="1">
          <reference field="4" count="0"/>
        </references>
      </pivotArea>
    </format>
    <format dxfId="709">
      <pivotArea field="5" type="button" dataOnly="0" labelOnly="1" outline="0" axis="axisPage" fieldPosition="4"/>
    </format>
    <format dxfId="708">
      <pivotArea dataOnly="0" labelOnly="1" outline="0" fieldPosition="0">
        <references count="1">
          <reference field="5" count="0"/>
        </references>
      </pivotArea>
    </format>
    <format dxfId="707">
      <pivotArea field="37" type="button" dataOnly="0" labelOnly="1" outline="0" axis="axisRow" fieldPosition="0"/>
    </format>
    <format dxfId="70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05">
      <pivotArea grandRow="1" outline="0" collapsedLevelsAreSubtotals="1" fieldPosition="0"/>
    </format>
    <format dxfId="704">
      <pivotArea dataOnly="0" labelOnly="1" grandRow="1" outline="0" fieldPosition="0"/>
    </format>
    <format dxfId="703">
      <pivotArea dataOnly="0" labelOnly="1" outline="0" fieldPosition="0">
        <references count="1">
          <reference field="2" count="0"/>
        </references>
      </pivotArea>
    </format>
    <format dxfId="702">
      <pivotArea dataOnly="0" labelOnly="1" outline="0" fieldPosition="0">
        <references count="1">
          <reference field="2" count="0"/>
        </references>
      </pivotArea>
    </format>
    <format dxfId="701">
      <pivotArea field="37" type="button" dataOnly="0" labelOnly="1" outline="0" axis="axisRow" fieldPosition="0"/>
    </format>
    <format dxfId="70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8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37" count="1" selected="0">
            <x v="4"/>
          </reference>
        </references>
      </pivotArea>
    </chartFormat>
    <chartFormat chart="1" format="14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4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37" count="1" selected="0">
            <x v="4"/>
          </reference>
        </references>
      </pivotArea>
    </chartFormat>
    <chartFormat chart="2" format="14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1"/>
          </reference>
          <reference field="37" count="1" selected="0">
            <x v="0"/>
          </reference>
        </references>
      </pivotArea>
    </chartFormat>
    <chartFormat chart="2" format="151">
      <pivotArea type="data" outline="0" fieldPosition="0">
        <references count="2">
          <reference field="4294967294" count="1" selected="0">
            <x v="1"/>
          </reference>
          <reference field="37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37" count="1" selected="0">
            <x v="3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37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4000000}" name="PivotTable29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95:C100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axis="axisRow" dataField="1" showAll="0">
      <items count="16">
        <item x="2"/>
        <item x="1"/>
        <item x="0"/>
        <item x="4"/>
        <item h="1" m="1" x="5"/>
        <item m="1" x="10"/>
        <item m="1" x="9"/>
        <item m="1" x="12"/>
        <item m="1" x="7"/>
        <item m="1" x="14"/>
        <item m="1" x="8"/>
        <item m="1" x="11"/>
        <item m="1" x="13"/>
        <item m="1" x="6"/>
        <item h="1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7e" fld="40" subtotal="count" baseField="41" baseItem="0"/>
    <dataField name="Percentage of Question 7e" fld="40" subtotal="count" showDataAs="percentOfTotal" baseField="41" baseItem="0" numFmtId="10"/>
  </dataFields>
  <formats count="76">
    <format dxfId="849">
      <pivotArea field="2" type="button" dataOnly="0" labelOnly="1" outline="0" axis="axisPage" fieldPosition="1"/>
    </format>
    <format dxfId="848">
      <pivotArea field="3" type="button" dataOnly="0" labelOnly="1" outline="0" axis="axisPage" fieldPosition="2"/>
    </format>
    <format dxfId="847">
      <pivotArea dataOnly="0" labelOnly="1" outline="0" fieldPosition="0">
        <references count="1">
          <reference field="3" count="0"/>
        </references>
      </pivotArea>
    </format>
    <format dxfId="846">
      <pivotArea field="4" type="button" dataOnly="0" labelOnly="1" outline="0" axis="axisPage" fieldPosition="3"/>
    </format>
    <format dxfId="845">
      <pivotArea dataOnly="0" labelOnly="1" outline="0" fieldPosition="0">
        <references count="1">
          <reference field="4" count="0"/>
        </references>
      </pivotArea>
    </format>
    <format dxfId="844">
      <pivotArea field="5" type="button" dataOnly="0" labelOnly="1" outline="0" axis="axisPage" fieldPosition="4"/>
    </format>
    <format dxfId="843">
      <pivotArea dataOnly="0" labelOnly="1" outline="0" fieldPosition="0">
        <references count="1">
          <reference field="5" count="0"/>
        </references>
      </pivotArea>
    </format>
    <format dxfId="842">
      <pivotArea field="2" type="button" dataOnly="0" labelOnly="1" outline="0" axis="axisPage" fieldPosition="1"/>
    </format>
    <format dxfId="841">
      <pivotArea field="3" type="button" dataOnly="0" labelOnly="1" outline="0" axis="axisPage" fieldPosition="2"/>
    </format>
    <format dxfId="840">
      <pivotArea dataOnly="0" labelOnly="1" outline="0" fieldPosition="0">
        <references count="1">
          <reference field="3" count="0"/>
        </references>
      </pivotArea>
    </format>
    <format dxfId="839">
      <pivotArea field="4" type="button" dataOnly="0" labelOnly="1" outline="0" axis="axisPage" fieldPosition="3"/>
    </format>
    <format dxfId="838">
      <pivotArea dataOnly="0" labelOnly="1" outline="0" fieldPosition="0">
        <references count="1">
          <reference field="4" count="0"/>
        </references>
      </pivotArea>
    </format>
    <format dxfId="837">
      <pivotArea field="5" type="button" dataOnly="0" labelOnly="1" outline="0" axis="axisPage" fieldPosition="4"/>
    </format>
    <format dxfId="836">
      <pivotArea dataOnly="0" labelOnly="1" outline="0" fieldPosition="0">
        <references count="1">
          <reference field="5" count="0"/>
        </references>
      </pivotArea>
    </format>
    <format dxfId="835">
      <pivotArea field="2" type="button" dataOnly="0" labelOnly="1" outline="0" axis="axisPage" fieldPosition="1"/>
    </format>
    <format dxfId="834">
      <pivotArea field="3" type="button" dataOnly="0" labelOnly="1" outline="0" axis="axisPage" fieldPosition="2"/>
    </format>
    <format dxfId="833">
      <pivotArea dataOnly="0" labelOnly="1" outline="0" fieldPosition="0">
        <references count="1">
          <reference field="3" count="0"/>
        </references>
      </pivotArea>
    </format>
    <format dxfId="832">
      <pivotArea field="4" type="button" dataOnly="0" labelOnly="1" outline="0" axis="axisPage" fieldPosition="3"/>
    </format>
    <format dxfId="831">
      <pivotArea dataOnly="0" labelOnly="1" outline="0" fieldPosition="0">
        <references count="1">
          <reference field="4" count="0"/>
        </references>
      </pivotArea>
    </format>
    <format dxfId="830">
      <pivotArea field="5" type="button" dataOnly="0" labelOnly="1" outline="0" axis="axisPage" fieldPosition="4"/>
    </format>
    <format dxfId="829">
      <pivotArea dataOnly="0" labelOnly="1" outline="0" fieldPosition="0">
        <references count="1">
          <reference field="5" count="0"/>
        </references>
      </pivotArea>
    </format>
    <format dxfId="828">
      <pivotArea type="all" dataOnly="0" outline="0" fieldPosition="0"/>
    </format>
    <format dxfId="827">
      <pivotArea field="7" type="button" dataOnly="0" labelOnly="1" outline="0"/>
    </format>
    <format dxfId="826">
      <pivotArea field="7" type="button" dataOnly="0" labelOnly="1" outline="0"/>
    </format>
    <format dxfId="825">
      <pivotArea grandRow="1" outline="0" collapsedLevelsAreSubtotals="1" fieldPosition="0"/>
    </format>
    <format dxfId="824">
      <pivotArea dataOnly="0" labelOnly="1" grandRow="1" outline="0" fieldPosition="0"/>
    </format>
    <format dxfId="823">
      <pivotArea grandRow="1" outline="0" collapsedLevelsAreSubtotals="1" fieldPosition="0"/>
    </format>
    <format dxfId="822">
      <pivotArea dataOnly="0" labelOnly="1" grandRow="1" outline="0" fieldPosition="0"/>
    </format>
    <format dxfId="821">
      <pivotArea field="8" type="button" dataOnly="0" labelOnly="1" outline="0"/>
    </format>
    <format dxfId="820">
      <pivotArea field="8" type="button" dataOnly="0" labelOnly="1" outline="0"/>
    </format>
    <format dxfId="819">
      <pivotArea type="all" dataOnly="0" outline="0" fieldPosition="0"/>
    </format>
    <format dxfId="818">
      <pivotArea type="all" dataOnly="0" outline="0" fieldPosition="0"/>
    </format>
    <format dxfId="817">
      <pivotArea field="9" type="button" dataOnly="0" labelOnly="1" outline="0"/>
    </format>
    <format dxfId="816">
      <pivotArea field="9" type="button" dataOnly="0" labelOnly="1" outline="0"/>
    </format>
    <format dxfId="815">
      <pivotArea field="10" type="button" dataOnly="0" labelOnly="1" outline="0"/>
    </format>
    <format dxfId="814">
      <pivotArea field="10" type="button" dataOnly="0" labelOnly="1" outline="0"/>
    </format>
    <format dxfId="813">
      <pivotArea field="11" type="button" dataOnly="0" labelOnly="1" outline="0"/>
    </format>
    <format dxfId="812">
      <pivotArea field="11" type="button" dataOnly="0" labelOnly="1" outline="0"/>
    </format>
    <format dxfId="811">
      <pivotArea type="all" dataOnly="0" outline="0" fieldPosition="0"/>
    </format>
    <format dxfId="810">
      <pivotArea type="all" dataOnly="0" outline="0" fieldPosition="0"/>
    </format>
    <format dxfId="809">
      <pivotArea field="12" type="button" dataOnly="0" labelOnly="1" outline="0"/>
    </format>
    <format dxfId="808">
      <pivotArea field="12" type="button" dataOnly="0" labelOnly="1" outline="0"/>
    </format>
    <format dxfId="807">
      <pivotArea field="13" type="button" dataOnly="0" labelOnly="1" outline="0"/>
    </format>
    <format dxfId="806">
      <pivotArea field="13" type="button" dataOnly="0" labelOnly="1" outline="0"/>
    </format>
    <format dxfId="805">
      <pivotArea field="18" type="button" dataOnly="0" labelOnly="1" outline="0"/>
    </format>
    <format dxfId="804">
      <pivotArea field="18" type="button" dataOnly="0" labelOnly="1" outline="0"/>
    </format>
    <format dxfId="803">
      <pivotArea field="22" type="button" dataOnly="0" labelOnly="1" outline="0"/>
    </format>
    <format dxfId="802">
      <pivotArea field="22" type="button" dataOnly="0" labelOnly="1" outline="0"/>
    </format>
    <format dxfId="801">
      <pivotArea field="24" type="button" dataOnly="0" labelOnly="1" outline="0"/>
    </format>
    <format dxfId="800">
      <pivotArea field="24" type="button" dataOnly="0" labelOnly="1" outline="0"/>
    </format>
    <format dxfId="799">
      <pivotArea field="26" type="button" dataOnly="0" labelOnly="1" outline="0"/>
    </format>
    <format dxfId="798">
      <pivotArea field="26" type="button" dataOnly="0" labelOnly="1" outline="0"/>
    </format>
    <format dxfId="797">
      <pivotArea field="36" type="button" dataOnly="0" labelOnly="1" outline="0"/>
    </format>
    <format dxfId="796">
      <pivotArea field="36" type="button" dataOnly="0" labelOnly="1" outline="0"/>
    </format>
    <format dxfId="795">
      <pivotArea outline="0" fieldPosition="0">
        <references count="1">
          <reference field="4294967294" count="1">
            <x v="1"/>
          </reference>
        </references>
      </pivotArea>
    </format>
    <format dxfId="794">
      <pivotArea field="40" type="button" dataOnly="0" labelOnly="1" outline="0" axis="axisRow" fieldPosition="0"/>
    </format>
    <format dxfId="79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92">
      <pivotArea field="40" type="button" dataOnly="0" labelOnly="1" outline="0" axis="axisRow" fieldPosition="0"/>
    </format>
    <format dxfId="79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90">
      <pivotArea grandRow="1" outline="0" collapsedLevelsAreSubtotals="1" fieldPosition="0"/>
    </format>
    <format dxfId="789">
      <pivotArea dataOnly="0" labelOnly="1" grandRow="1" outline="0" fieldPosition="0"/>
    </format>
    <format dxfId="788">
      <pivotArea field="2" type="button" dataOnly="0" labelOnly="1" outline="0" axis="axisPage" fieldPosition="1"/>
    </format>
    <format dxfId="787">
      <pivotArea field="3" type="button" dataOnly="0" labelOnly="1" outline="0" axis="axisPage" fieldPosition="2"/>
    </format>
    <format dxfId="786">
      <pivotArea dataOnly="0" labelOnly="1" outline="0" fieldPosition="0">
        <references count="1">
          <reference field="3" count="0"/>
        </references>
      </pivotArea>
    </format>
    <format dxfId="785">
      <pivotArea field="4" type="button" dataOnly="0" labelOnly="1" outline="0" axis="axisPage" fieldPosition="3"/>
    </format>
    <format dxfId="784">
      <pivotArea dataOnly="0" labelOnly="1" outline="0" fieldPosition="0">
        <references count="1">
          <reference field="4" count="0"/>
        </references>
      </pivotArea>
    </format>
    <format dxfId="783">
      <pivotArea field="5" type="button" dataOnly="0" labelOnly="1" outline="0" axis="axisPage" fieldPosition="4"/>
    </format>
    <format dxfId="782">
      <pivotArea dataOnly="0" labelOnly="1" outline="0" fieldPosition="0">
        <references count="1">
          <reference field="5" count="0"/>
        </references>
      </pivotArea>
    </format>
    <format dxfId="781">
      <pivotArea field="40" type="button" dataOnly="0" labelOnly="1" outline="0" axis="axisRow" fieldPosition="0"/>
    </format>
    <format dxfId="78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79">
      <pivotArea grandRow="1" outline="0" collapsedLevelsAreSubtotals="1" fieldPosition="0"/>
    </format>
    <format dxfId="778">
      <pivotArea dataOnly="0" labelOnly="1" grandRow="1" outline="0" fieldPosition="0"/>
    </format>
    <format dxfId="777">
      <pivotArea dataOnly="0" labelOnly="1" outline="0" fieldPosition="0">
        <references count="1">
          <reference field="2" count="0"/>
        </references>
      </pivotArea>
    </format>
    <format dxfId="776">
      <pivotArea dataOnly="0" labelOnly="1" outline="0" fieldPosition="0">
        <references count="1">
          <reference field="2" count="0"/>
        </references>
      </pivotArea>
    </format>
    <format dxfId="775">
      <pivotArea field="40" type="button" dataOnly="0" labelOnly="1" outline="0" axis="axisRow" fieldPosition="0"/>
    </format>
    <format dxfId="77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4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0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0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0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0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0" count="1" selected="0">
            <x v="5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0" count="1" selected="0">
            <x v="4"/>
          </reference>
        </references>
      </pivotArea>
    </chartFormat>
    <chartFormat chart="1" format="143">
      <pivotArea type="data" outline="0" fieldPosition="0">
        <references count="2">
          <reference field="4294967294" count="1" selected="0">
            <x v="0"/>
          </reference>
          <reference field="40" count="1" selected="0">
            <x v="6"/>
          </reference>
        </references>
      </pivotArea>
    </chartFormat>
    <chartFormat chart="1" format="14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0" count="1" selected="0">
            <x v="0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0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0" count="1" selected="0">
            <x v="2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0" count="1" selected="0">
            <x v="3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0" count="1" selected="0">
            <x v="5"/>
          </reference>
        </references>
      </pivotArea>
    </chartFormat>
    <chartFormat chart="2" format="151">
      <pivotArea type="data" outline="0" fieldPosition="0">
        <references count="2">
          <reference field="4294967294" count="1" selected="0">
            <x v="0"/>
          </reference>
          <reference field="40" count="1" selected="0">
            <x v="4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0"/>
          </reference>
          <reference field="40" count="1" selected="0">
            <x v="6"/>
          </reference>
        </references>
      </pivotArea>
    </chartFormat>
    <chartFormat chart="2" format="15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0" count="1" selected="0">
            <x v="0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0" count="1" selected="0">
            <x v="1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0" count="1" selected="0">
            <x v="2"/>
          </reference>
        </references>
      </pivotArea>
    </chartFormat>
    <chartFormat chart="2" format="157">
      <pivotArea type="data" outline="0" fieldPosition="0">
        <references count="2">
          <reference field="4294967294" count="1" selected="0">
            <x v="1"/>
          </reference>
          <reference field="40" count="1" selected="0">
            <x v="3"/>
          </reference>
        </references>
      </pivotArea>
    </chartFormat>
    <chartFormat chart="2" format="158">
      <pivotArea type="data" outline="0" fieldPosition="0">
        <references count="2">
          <reference field="4294967294" count="1" selected="0">
            <x v="1"/>
          </reference>
          <reference field="40" count="1" selected="0">
            <x v="5"/>
          </reference>
        </references>
      </pivotArea>
    </chartFormat>
    <chartFormat chart="2" format="159">
      <pivotArea type="data" outline="0" fieldPosition="0">
        <references count="2">
          <reference field="4294967294" count="1" selected="0">
            <x v="1"/>
          </reference>
          <reference field="4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6000000}" name="PivotTable3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139:C142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axis="axisRow" dataField="1" showAll="0">
      <items count="11">
        <item x="1"/>
        <item x="2"/>
        <item m="1" x="3"/>
        <item m="1" x="7"/>
        <item m="1" x="8"/>
        <item h="1" m="1" x="4"/>
        <item m="1" x="5"/>
        <item m="1" x="9"/>
        <item m="1" x="6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7g" fld="42" subtotal="count" baseField="43" baseItem="0"/>
    <dataField name="Percentage of Question 7g" fld="42" subtotal="count" showDataAs="percentOfTotal" baseField="43" baseItem="0" numFmtId="10"/>
  </dataFields>
  <formats count="76">
    <format dxfId="925">
      <pivotArea field="2" type="button" dataOnly="0" labelOnly="1" outline="0" axis="axisPage" fieldPosition="1"/>
    </format>
    <format dxfId="924">
      <pivotArea field="3" type="button" dataOnly="0" labelOnly="1" outline="0" axis="axisPage" fieldPosition="2"/>
    </format>
    <format dxfId="923">
      <pivotArea dataOnly="0" labelOnly="1" outline="0" fieldPosition="0">
        <references count="1">
          <reference field="3" count="0"/>
        </references>
      </pivotArea>
    </format>
    <format dxfId="922">
      <pivotArea field="4" type="button" dataOnly="0" labelOnly="1" outline="0" axis="axisPage" fieldPosition="3"/>
    </format>
    <format dxfId="921">
      <pivotArea dataOnly="0" labelOnly="1" outline="0" fieldPosition="0">
        <references count="1">
          <reference field="4" count="0"/>
        </references>
      </pivotArea>
    </format>
    <format dxfId="920">
      <pivotArea field="5" type="button" dataOnly="0" labelOnly="1" outline="0" axis="axisPage" fieldPosition="4"/>
    </format>
    <format dxfId="919">
      <pivotArea dataOnly="0" labelOnly="1" outline="0" fieldPosition="0">
        <references count="1">
          <reference field="5" count="0"/>
        </references>
      </pivotArea>
    </format>
    <format dxfId="918">
      <pivotArea field="2" type="button" dataOnly="0" labelOnly="1" outline="0" axis="axisPage" fieldPosition="1"/>
    </format>
    <format dxfId="917">
      <pivotArea field="3" type="button" dataOnly="0" labelOnly="1" outline="0" axis="axisPage" fieldPosition="2"/>
    </format>
    <format dxfId="916">
      <pivotArea dataOnly="0" labelOnly="1" outline="0" fieldPosition="0">
        <references count="1">
          <reference field="3" count="0"/>
        </references>
      </pivotArea>
    </format>
    <format dxfId="915">
      <pivotArea field="4" type="button" dataOnly="0" labelOnly="1" outline="0" axis="axisPage" fieldPosition="3"/>
    </format>
    <format dxfId="914">
      <pivotArea dataOnly="0" labelOnly="1" outline="0" fieldPosition="0">
        <references count="1">
          <reference field="4" count="0"/>
        </references>
      </pivotArea>
    </format>
    <format dxfId="913">
      <pivotArea field="5" type="button" dataOnly="0" labelOnly="1" outline="0" axis="axisPage" fieldPosition="4"/>
    </format>
    <format dxfId="912">
      <pivotArea dataOnly="0" labelOnly="1" outline="0" fieldPosition="0">
        <references count="1">
          <reference field="5" count="0"/>
        </references>
      </pivotArea>
    </format>
    <format dxfId="911">
      <pivotArea field="2" type="button" dataOnly="0" labelOnly="1" outline="0" axis="axisPage" fieldPosition="1"/>
    </format>
    <format dxfId="910">
      <pivotArea field="3" type="button" dataOnly="0" labelOnly="1" outline="0" axis="axisPage" fieldPosition="2"/>
    </format>
    <format dxfId="909">
      <pivotArea dataOnly="0" labelOnly="1" outline="0" fieldPosition="0">
        <references count="1">
          <reference field="3" count="0"/>
        </references>
      </pivotArea>
    </format>
    <format dxfId="908">
      <pivotArea field="4" type="button" dataOnly="0" labelOnly="1" outline="0" axis="axisPage" fieldPosition="3"/>
    </format>
    <format dxfId="907">
      <pivotArea dataOnly="0" labelOnly="1" outline="0" fieldPosition="0">
        <references count="1">
          <reference field="4" count="0"/>
        </references>
      </pivotArea>
    </format>
    <format dxfId="906">
      <pivotArea field="5" type="button" dataOnly="0" labelOnly="1" outline="0" axis="axisPage" fieldPosition="4"/>
    </format>
    <format dxfId="905">
      <pivotArea dataOnly="0" labelOnly="1" outline="0" fieldPosition="0">
        <references count="1">
          <reference field="5" count="0"/>
        </references>
      </pivotArea>
    </format>
    <format dxfId="904">
      <pivotArea type="all" dataOnly="0" outline="0" fieldPosition="0"/>
    </format>
    <format dxfId="903">
      <pivotArea field="7" type="button" dataOnly="0" labelOnly="1" outline="0"/>
    </format>
    <format dxfId="902">
      <pivotArea field="7" type="button" dataOnly="0" labelOnly="1" outline="0"/>
    </format>
    <format dxfId="901">
      <pivotArea grandRow="1" outline="0" collapsedLevelsAreSubtotals="1" fieldPosition="0"/>
    </format>
    <format dxfId="900">
      <pivotArea dataOnly="0" labelOnly="1" grandRow="1" outline="0" fieldPosition="0"/>
    </format>
    <format dxfId="899">
      <pivotArea grandRow="1" outline="0" collapsedLevelsAreSubtotals="1" fieldPosition="0"/>
    </format>
    <format dxfId="898">
      <pivotArea dataOnly="0" labelOnly="1" grandRow="1" outline="0" fieldPosition="0"/>
    </format>
    <format dxfId="897">
      <pivotArea field="8" type="button" dataOnly="0" labelOnly="1" outline="0"/>
    </format>
    <format dxfId="896">
      <pivotArea field="8" type="button" dataOnly="0" labelOnly="1" outline="0"/>
    </format>
    <format dxfId="895">
      <pivotArea type="all" dataOnly="0" outline="0" fieldPosition="0"/>
    </format>
    <format dxfId="894">
      <pivotArea type="all" dataOnly="0" outline="0" fieldPosition="0"/>
    </format>
    <format dxfId="893">
      <pivotArea field="9" type="button" dataOnly="0" labelOnly="1" outline="0"/>
    </format>
    <format dxfId="892">
      <pivotArea field="9" type="button" dataOnly="0" labelOnly="1" outline="0"/>
    </format>
    <format dxfId="891">
      <pivotArea field="10" type="button" dataOnly="0" labelOnly="1" outline="0"/>
    </format>
    <format dxfId="890">
      <pivotArea field="10" type="button" dataOnly="0" labelOnly="1" outline="0"/>
    </format>
    <format dxfId="889">
      <pivotArea field="11" type="button" dataOnly="0" labelOnly="1" outline="0"/>
    </format>
    <format dxfId="888">
      <pivotArea field="11" type="button" dataOnly="0" labelOnly="1" outline="0"/>
    </format>
    <format dxfId="887">
      <pivotArea type="all" dataOnly="0" outline="0" fieldPosition="0"/>
    </format>
    <format dxfId="886">
      <pivotArea type="all" dataOnly="0" outline="0" fieldPosition="0"/>
    </format>
    <format dxfId="885">
      <pivotArea field="12" type="button" dataOnly="0" labelOnly="1" outline="0"/>
    </format>
    <format dxfId="884">
      <pivotArea field="12" type="button" dataOnly="0" labelOnly="1" outline="0"/>
    </format>
    <format dxfId="883">
      <pivotArea field="13" type="button" dataOnly="0" labelOnly="1" outline="0"/>
    </format>
    <format dxfId="882">
      <pivotArea field="13" type="button" dataOnly="0" labelOnly="1" outline="0"/>
    </format>
    <format dxfId="881">
      <pivotArea field="18" type="button" dataOnly="0" labelOnly="1" outline="0"/>
    </format>
    <format dxfId="880">
      <pivotArea field="18" type="button" dataOnly="0" labelOnly="1" outline="0"/>
    </format>
    <format dxfId="879">
      <pivotArea field="22" type="button" dataOnly="0" labelOnly="1" outline="0"/>
    </format>
    <format dxfId="878">
      <pivotArea field="22" type="button" dataOnly="0" labelOnly="1" outline="0"/>
    </format>
    <format dxfId="877">
      <pivotArea field="24" type="button" dataOnly="0" labelOnly="1" outline="0"/>
    </format>
    <format dxfId="876">
      <pivotArea field="24" type="button" dataOnly="0" labelOnly="1" outline="0"/>
    </format>
    <format dxfId="875">
      <pivotArea field="26" type="button" dataOnly="0" labelOnly="1" outline="0"/>
    </format>
    <format dxfId="874">
      <pivotArea field="26" type="button" dataOnly="0" labelOnly="1" outline="0"/>
    </format>
    <format dxfId="873">
      <pivotArea field="36" type="button" dataOnly="0" labelOnly="1" outline="0"/>
    </format>
    <format dxfId="872">
      <pivotArea field="36" type="button" dataOnly="0" labelOnly="1" outline="0"/>
    </format>
    <format dxfId="871">
      <pivotArea outline="0" fieldPosition="0">
        <references count="1">
          <reference field="4294967294" count="1">
            <x v="1"/>
          </reference>
        </references>
      </pivotArea>
    </format>
    <format dxfId="870">
      <pivotArea field="42" type="button" dataOnly="0" labelOnly="1" outline="0" axis="axisRow" fieldPosition="0"/>
    </format>
    <format dxfId="86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68">
      <pivotArea field="42" type="button" dataOnly="0" labelOnly="1" outline="0" axis="axisRow" fieldPosition="0"/>
    </format>
    <format dxfId="86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66">
      <pivotArea field="42" type="button" dataOnly="0" labelOnly="1" outline="0" axis="axisRow" fieldPosition="0"/>
    </format>
    <format dxfId="86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64">
      <pivotArea field="2" type="button" dataOnly="0" labelOnly="1" outline="0" axis="axisPage" fieldPosition="1"/>
    </format>
    <format dxfId="863">
      <pivotArea field="3" type="button" dataOnly="0" labelOnly="1" outline="0" axis="axisPage" fieldPosition="2"/>
    </format>
    <format dxfId="862">
      <pivotArea dataOnly="0" labelOnly="1" outline="0" fieldPosition="0">
        <references count="1">
          <reference field="3" count="0"/>
        </references>
      </pivotArea>
    </format>
    <format dxfId="861">
      <pivotArea field="4" type="button" dataOnly="0" labelOnly="1" outline="0" axis="axisPage" fieldPosition="3"/>
    </format>
    <format dxfId="860">
      <pivotArea dataOnly="0" labelOnly="1" outline="0" fieldPosition="0">
        <references count="1">
          <reference field="4" count="0"/>
        </references>
      </pivotArea>
    </format>
    <format dxfId="859">
      <pivotArea field="5" type="button" dataOnly="0" labelOnly="1" outline="0" axis="axisPage" fieldPosition="4"/>
    </format>
    <format dxfId="858">
      <pivotArea dataOnly="0" labelOnly="1" outline="0" fieldPosition="0">
        <references count="1">
          <reference field="5" count="0"/>
        </references>
      </pivotArea>
    </format>
    <format dxfId="857">
      <pivotArea field="42" type="button" dataOnly="0" labelOnly="1" outline="0" axis="axisRow" fieldPosition="0"/>
    </format>
    <format dxfId="85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55">
      <pivotArea grandRow="1" outline="0" collapsedLevelsAreSubtotals="1" fieldPosition="0"/>
    </format>
    <format dxfId="854">
      <pivotArea dataOnly="0" labelOnly="1" grandRow="1" outline="0" fieldPosition="0"/>
    </format>
    <format dxfId="853">
      <pivotArea dataOnly="0" labelOnly="1" outline="0" fieldPosition="0">
        <references count="1">
          <reference field="2" count="0"/>
        </references>
      </pivotArea>
    </format>
    <format dxfId="852">
      <pivotArea dataOnly="0" labelOnly="1" outline="0" fieldPosition="0">
        <references count="1">
          <reference field="2" count="0"/>
        </references>
      </pivotArea>
    </format>
    <format dxfId="851">
      <pivotArea field="42" type="button" dataOnly="0" labelOnly="1" outline="0" axis="axisRow" fieldPosition="0"/>
    </format>
    <format dxfId="85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0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2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2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2" count="1" selected="0">
            <x v="2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2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2" count="1" selected="0">
            <x v="5"/>
          </reference>
        </references>
      </pivotArea>
    </chartFormat>
    <chartFormat chart="1" format="14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2" count="1" selected="0">
            <x v="0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2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2" count="1" selected="0">
            <x v="2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2" count="1" selected="0">
            <x v="4"/>
          </reference>
        </references>
      </pivotArea>
    </chartFormat>
    <chartFormat chart="2" format="151">
      <pivotArea type="data" outline="0" fieldPosition="0">
        <references count="2">
          <reference field="4294967294" count="1" selected="0">
            <x v="0"/>
          </reference>
          <reference field="42" count="1" selected="0">
            <x v="5"/>
          </reference>
        </references>
      </pivotArea>
    </chartFormat>
    <chartFormat chart="2" format="15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2" count="1" selected="0">
            <x v="0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2" count="1" selected="0">
            <x v="1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2" count="1" selected="0">
            <x v="2"/>
          </reference>
        </references>
      </pivotArea>
    </chartFormat>
    <chartFormat chart="2" format="158">
      <pivotArea type="data" outline="0" fieldPosition="0">
        <references count="2">
          <reference field="4294967294" count="1" selected="0">
            <x v="1"/>
          </reference>
          <reference field="42" count="1" selected="0">
            <x v="4"/>
          </reference>
        </references>
      </pivotArea>
    </chartFormat>
    <chartFormat chart="2" format="159">
      <pivotArea type="data" outline="0" fieldPosition="0">
        <references count="2">
          <reference field="4294967294" count="1" selected="0">
            <x v="1"/>
          </reference>
          <reference field="42" count="1" selected="0">
            <x v="5"/>
          </reference>
        </references>
      </pivotArea>
    </chartFormat>
    <chartFormat chart="2" format="161">
      <pivotArea type="data" outline="0" fieldPosition="0">
        <references count="2">
          <reference field="4294967294" count="1" selected="0">
            <x v="0"/>
          </reference>
          <reference field="4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2000000}" name="PivotTable27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56:C61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axis="axisRow" dataField="1" showAll="0">
      <items count="16">
        <item x="0"/>
        <item x="1"/>
        <item x="3"/>
        <item x="4"/>
        <item m="1" x="10"/>
        <item h="1" m="1" x="5"/>
        <item m="1" x="9"/>
        <item m="1" x="12"/>
        <item m="1" x="7"/>
        <item m="1" x="14"/>
        <item m="1" x="13"/>
        <item m="1" x="8"/>
        <item m="1" x="11"/>
        <item m="1" x="6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8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7c" fld="38" subtotal="count" baseField="39" baseItem="0"/>
    <dataField name="Percentage of Question 7c" fld="38" subtotal="count" showDataAs="percentOfTotal" baseField="39" baseItem="0" numFmtId="10"/>
  </dataFields>
  <formats count="75">
    <format dxfId="1000">
      <pivotArea field="2" type="button" dataOnly="0" labelOnly="1" outline="0" axis="axisPage" fieldPosition="1"/>
    </format>
    <format dxfId="999">
      <pivotArea field="3" type="button" dataOnly="0" labelOnly="1" outline="0" axis="axisPage" fieldPosition="2"/>
    </format>
    <format dxfId="998">
      <pivotArea dataOnly="0" labelOnly="1" outline="0" fieldPosition="0">
        <references count="1">
          <reference field="3" count="0"/>
        </references>
      </pivotArea>
    </format>
    <format dxfId="997">
      <pivotArea field="4" type="button" dataOnly="0" labelOnly="1" outline="0" axis="axisPage" fieldPosition="3"/>
    </format>
    <format dxfId="996">
      <pivotArea dataOnly="0" labelOnly="1" outline="0" fieldPosition="0">
        <references count="1">
          <reference field="4" count="0"/>
        </references>
      </pivotArea>
    </format>
    <format dxfId="995">
      <pivotArea field="5" type="button" dataOnly="0" labelOnly="1" outline="0" axis="axisPage" fieldPosition="4"/>
    </format>
    <format dxfId="994">
      <pivotArea dataOnly="0" labelOnly="1" outline="0" fieldPosition="0">
        <references count="1">
          <reference field="5" count="0"/>
        </references>
      </pivotArea>
    </format>
    <format dxfId="993">
      <pivotArea field="2" type="button" dataOnly="0" labelOnly="1" outline="0" axis="axisPage" fieldPosition="1"/>
    </format>
    <format dxfId="992">
      <pivotArea field="3" type="button" dataOnly="0" labelOnly="1" outline="0" axis="axisPage" fieldPosition="2"/>
    </format>
    <format dxfId="991">
      <pivotArea dataOnly="0" labelOnly="1" outline="0" fieldPosition="0">
        <references count="1">
          <reference field="3" count="0"/>
        </references>
      </pivotArea>
    </format>
    <format dxfId="990">
      <pivotArea field="4" type="button" dataOnly="0" labelOnly="1" outline="0" axis="axisPage" fieldPosition="3"/>
    </format>
    <format dxfId="989">
      <pivotArea dataOnly="0" labelOnly="1" outline="0" fieldPosition="0">
        <references count="1">
          <reference field="4" count="0"/>
        </references>
      </pivotArea>
    </format>
    <format dxfId="988">
      <pivotArea field="5" type="button" dataOnly="0" labelOnly="1" outline="0" axis="axisPage" fieldPosition="4"/>
    </format>
    <format dxfId="987">
      <pivotArea dataOnly="0" labelOnly="1" outline="0" fieldPosition="0">
        <references count="1">
          <reference field="5" count="0"/>
        </references>
      </pivotArea>
    </format>
    <format dxfId="986">
      <pivotArea field="2" type="button" dataOnly="0" labelOnly="1" outline="0" axis="axisPage" fieldPosition="1"/>
    </format>
    <format dxfId="985">
      <pivotArea field="3" type="button" dataOnly="0" labelOnly="1" outline="0" axis="axisPage" fieldPosition="2"/>
    </format>
    <format dxfId="984">
      <pivotArea dataOnly="0" labelOnly="1" outline="0" fieldPosition="0">
        <references count="1">
          <reference field="3" count="0"/>
        </references>
      </pivotArea>
    </format>
    <format dxfId="983">
      <pivotArea field="4" type="button" dataOnly="0" labelOnly="1" outline="0" axis="axisPage" fieldPosition="3"/>
    </format>
    <format dxfId="982">
      <pivotArea dataOnly="0" labelOnly="1" outline="0" fieldPosition="0">
        <references count="1">
          <reference field="4" count="0"/>
        </references>
      </pivotArea>
    </format>
    <format dxfId="981">
      <pivotArea field="5" type="button" dataOnly="0" labelOnly="1" outline="0" axis="axisPage" fieldPosition="4"/>
    </format>
    <format dxfId="980">
      <pivotArea dataOnly="0" labelOnly="1" outline="0" fieldPosition="0">
        <references count="1">
          <reference field="5" count="0"/>
        </references>
      </pivotArea>
    </format>
    <format dxfId="979">
      <pivotArea type="all" dataOnly="0" outline="0" fieldPosition="0"/>
    </format>
    <format dxfId="978">
      <pivotArea field="7" type="button" dataOnly="0" labelOnly="1" outline="0"/>
    </format>
    <format dxfId="977">
      <pivotArea field="7" type="button" dataOnly="0" labelOnly="1" outline="0"/>
    </format>
    <format dxfId="976">
      <pivotArea grandRow="1" outline="0" collapsedLevelsAreSubtotals="1" fieldPosition="0"/>
    </format>
    <format dxfId="975">
      <pivotArea dataOnly="0" labelOnly="1" grandRow="1" outline="0" fieldPosition="0"/>
    </format>
    <format dxfId="974">
      <pivotArea grandRow="1" outline="0" collapsedLevelsAreSubtotals="1" fieldPosition="0"/>
    </format>
    <format dxfId="973">
      <pivotArea dataOnly="0" labelOnly="1" grandRow="1" outline="0" fieldPosition="0"/>
    </format>
    <format dxfId="972">
      <pivotArea field="8" type="button" dataOnly="0" labelOnly="1" outline="0"/>
    </format>
    <format dxfId="971">
      <pivotArea field="8" type="button" dataOnly="0" labelOnly="1" outline="0"/>
    </format>
    <format dxfId="970">
      <pivotArea type="all" dataOnly="0" outline="0" fieldPosition="0"/>
    </format>
    <format dxfId="969">
      <pivotArea type="all" dataOnly="0" outline="0" fieldPosition="0"/>
    </format>
    <format dxfId="968">
      <pivotArea field="9" type="button" dataOnly="0" labelOnly="1" outline="0"/>
    </format>
    <format dxfId="967">
      <pivotArea field="9" type="button" dataOnly="0" labelOnly="1" outline="0"/>
    </format>
    <format dxfId="966">
      <pivotArea field="10" type="button" dataOnly="0" labelOnly="1" outline="0"/>
    </format>
    <format dxfId="965">
      <pivotArea field="10" type="button" dataOnly="0" labelOnly="1" outline="0"/>
    </format>
    <format dxfId="964">
      <pivotArea field="11" type="button" dataOnly="0" labelOnly="1" outline="0"/>
    </format>
    <format dxfId="963">
      <pivotArea field="11" type="button" dataOnly="0" labelOnly="1" outline="0"/>
    </format>
    <format dxfId="962">
      <pivotArea type="all" dataOnly="0" outline="0" fieldPosition="0"/>
    </format>
    <format dxfId="961">
      <pivotArea type="all" dataOnly="0" outline="0" fieldPosition="0"/>
    </format>
    <format dxfId="960">
      <pivotArea field="12" type="button" dataOnly="0" labelOnly="1" outline="0"/>
    </format>
    <format dxfId="959">
      <pivotArea field="12" type="button" dataOnly="0" labelOnly="1" outline="0"/>
    </format>
    <format dxfId="958">
      <pivotArea field="13" type="button" dataOnly="0" labelOnly="1" outline="0"/>
    </format>
    <format dxfId="957">
      <pivotArea field="13" type="button" dataOnly="0" labelOnly="1" outline="0"/>
    </format>
    <format dxfId="956">
      <pivotArea field="18" type="button" dataOnly="0" labelOnly="1" outline="0"/>
    </format>
    <format dxfId="955">
      <pivotArea field="18" type="button" dataOnly="0" labelOnly="1" outline="0"/>
    </format>
    <format dxfId="954">
      <pivotArea field="22" type="button" dataOnly="0" labelOnly="1" outline="0"/>
    </format>
    <format dxfId="953">
      <pivotArea field="22" type="button" dataOnly="0" labelOnly="1" outline="0"/>
    </format>
    <format dxfId="952">
      <pivotArea field="24" type="button" dataOnly="0" labelOnly="1" outline="0"/>
    </format>
    <format dxfId="951">
      <pivotArea field="24" type="button" dataOnly="0" labelOnly="1" outline="0"/>
    </format>
    <format dxfId="950">
      <pivotArea field="26" type="button" dataOnly="0" labelOnly="1" outline="0"/>
    </format>
    <format dxfId="949">
      <pivotArea field="26" type="button" dataOnly="0" labelOnly="1" outline="0"/>
    </format>
    <format dxfId="948">
      <pivotArea field="36" type="button" dataOnly="0" labelOnly="1" outline="0"/>
    </format>
    <format dxfId="947">
      <pivotArea field="36" type="button" dataOnly="0" labelOnly="1" outline="0"/>
    </format>
    <format dxfId="946">
      <pivotArea outline="0" fieldPosition="0">
        <references count="1">
          <reference field="4294967294" count="1">
            <x v="1"/>
          </reference>
        </references>
      </pivotArea>
    </format>
    <format dxfId="945">
      <pivotArea field="38" type="button" dataOnly="0" labelOnly="1" outline="0" axis="axisRow" fieldPosition="0"/>
    </format>
    <format dxfId="9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43">
      <pivotArea field="38" type="button" dataOnly="0" labelOnly="1" outline="0" axis="axisRow" fieldPosition="0"/>
    </format>
    <format dxfId="9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41">
      <pivotArea type="all" dataOnly="0" outline="0" fieldPosition="0"/>
    </format>
    <format dxfId="940">
      <pivotArea field="2" type="button" dataOnly="0" labelOnly="1" outline="0" axis="axisPage" fieldPosition="1"/>
    </format>
    <format dxfId="939">
      <pivotArea field="3" type="button" dataOnly="0" labelOnly="1" outline="0" axis="axisPage" fieldPosition="2"/>
    </format>
    <format dxfId="938">
      <pivotArea dataOnly="0" labelOnly="1" outline="0" fieldPosition="0">
        <references count="1">
          <reference field="3" count="0"/>
        </references>
      </pivotArea>
    </format>
    <format dxfId="937">
      <pivotArea field="4" type="button" dataOnly="0" labelOnly="1" outline="0" axis="axisPage" fieldPosition="3"/>
    </format>
    <format dxfId="936">
      <pivotArea dataOnly="0" labelOnly="1" outline="0" fieldPosition="0">
        <references count="1">
          <reference field="4" count="0"/>
        </references>
      </pivotArea>
    </format>
    <format dxfId="935">
      <pivotArea field="5" type="button" dataOnly="0" labelOnly="1" outline="0" axis="axisPage" fieldPosition="4"/>
    </format>
    <format dxfId="934">
      <pivotArea dataOnly="0" labelOnly="1" outline="0" fieldPosition="0">
        <references count="1">
          <reference field="5" count="0"/>
        </references>
      </pivotArea>
    </format>
    <format dxfId="933">
      <pivotArea field="38" type="button" dataOnly="0" labelOnly="1" outline="0" axis="axisRow" fieldPosition="0"/>
    </format>
    <format dxfId="93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31">
      <pivotArea grandRow="1" outline="0" collapsedLevelsAreSubtotals="1" fieldPosition="0"/>
    </format>
    <format dxfId="930">
      <pivotArea dataOnly="0" labelOnly="1" grandRow="1" outline="0" fieldPosition="0"/>
    </format>
    <format dxfId="929">
      <pivotArea dataOnly="0" labelOnly="1" outline="0" fieldPosition="0">
        <references count="1">
          <reference field="2" count="0"/>
        </references>
      </pivotArea>
    </format>
    <format dxfId="928">
      <pivotArea dataOnly="0" labelOnly="1" outline="0" fieldPosition="0">
        <references count="1">
          <reference field="2" count="0"/>
        </references>
      </pivotArea>
    </format>
    <format dxfId="927">
      <pivotArea field="38" type="button" dataOnly="0" labelOnly="1" outline="0" axis="axisRow" fieldPosition="0"/>
    </format>
    <format dxfId="9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4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8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8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8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38" count="1" selected="0">
            <x v="4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38" count="1" selected="0">
            <x v="5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38" count="1" selected="0">
            <x v="3"/>
          </reference>
        </references>
      </pivotArea>
    </chartFormat>
    <chartFormat chart="1" format="143">
      <pivotArea type="data" outline="0" fieldPosition="0">
        <references count="2">
          <reference field="4294967294" count="1" selected="0">
            <x v="0"/>
          </reference>
          <reference field="38" count="1" selected="0">
            <x v="6"/>
          </reference>
        </references>
      </pivotArea>
    </chartFormat>
    <chartFormat chart="1" format="14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38" count="1" selected="0">
            <x v="0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38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38" count="1" selected="0">
            <x v="2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38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38" count="1" selected="0">
            <x v="5"/>
          </reference>
        </references>
      </pivotArea>
    </chartFormat>
    <chartFormat chart="2" format="151">
      <pivotArea type="data" outline="0" fieldPosition="0">
        <references count="2">
          <reference field="4294967294" count="1" selected="0">
            <x v="0"/>
          </reference>
          <reference field="38" count="1" selected="0">
            <x v="3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0"/>
          </reference>
          <reference field="38" count="1" selected="0">
            <x v="6"/>
          </reference>
        </references>
      </pivotArea>
    </chartFormat>
    <chartFormat chart="2" format="15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38" count="1" selected="0">
            <x v="0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38" count="1" selected="0">
            <x v="1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38" count="1" selected="0">
            <x v="2"/>
          </reference>
        </references>
      </pivotArea>
    </chartFormat>
    <chartFormat chart="2" format="157">
      <pivotArea type="data" outline="0" fieldPosition="0">
        <references count="2">
          <reference field="4294967294" count="1" selected="0">
            <x v="1"/>
          </reference>
          <reference field="38" count="1" selected="0">
            <x v="3"/>
          </reference>
        </references>
      </pivotArea>
    </chartFormat>
    <chartFormat chart="2" format="158">
      <pivotArea type="data" outline="0" fieldPosition="0">
        <references count="2">
          <reference field="4294967294" count="1" selected="0">
            <x v="1"/>
          </reference>
          <reference field="38" count="1" selected="0">
            <x v="4"/>
          </reference>
        </references>
      </pivotArea>
    </chartFormat>
    <chartFormat chart="2" format="159">
      <pivotArea type="data" outline="0" fieldPosition="0">
        <references count="2">
          <reference field="4294967294" count="1" selected="0">
            <x v="1"/>
          </reference>
          <reference field="38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3000000}" name="PivotTable28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77:C8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axis="axisRow" dataField="1" showAll="0">
      <items count="11">
        <item x="2"/>
        <item x="0"/>
        <item x="1"/>
        <item x="4"/>
        <item m="1" x="8"/>
        <item m="1" x="6"/>
        <item x="3"/>
        <item m="1" x="9"/>
        <item m="1" x="7"/>
        <item h="1"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9"/>
  </rowFields>
  <rowItems count="6">
    <i>
      <x/>
    </i>
    <i>
      <x v="1"/>
    </i>
    <i>
      <x v="2"/>
    </i>
    <i>
      <x v="3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7d" fld="39" subtotal="count" baseField="40" baseItem="0"/>
    <dataField name="Percentage of Question 7d" fld="39" subtotal="count" showDataAs="percentOfTotal" baseField="40" baseItem="0" numFmtId="10"/>
  </dataFields>
  <formats count="76">
    <format dxfId="1076">
      <pivotArea field="2" type="button" dataOnly="0" labelOnly="1" outline="0" axis="axisPage" fieldPosition="1"/>
    </format>
    <format dxfId="1075">
      <pivotArea field="3" type="button" dataOnly="0" labelOnly="1" outline="0" axis="axisPage" fieldPosition="2"/>
    </format>
    <format dxfId="1074">
      <pivotArea dataOnly="0" labelOnly="1" outline="0" fieldPosition="0">
        <references count="1">
          <reference field="3" count="0"/>
        </references>
      </pivotArea>
    </format>
    <format dxfId="1073">
      <pivotArea field="4" type="button" dataOnly="0" labelOnly="1" outline="0" axis="axisPage" fieldPosition="3"/>
    </format>
    <format dxfId="1072">
      <pivotArea dataOnly="0" labelOnly="1" outline="0" fieldPosition="0">
        <references count="1">
          <reference field="4" count="0"/>
        </references>
      </pivotArea>
    </format>
    <format dxfId="1071">
      <pivotArea field="5" type="button" dataOnly="0" labelOnly="1" outline="0" axis="axisPage" fieldPosition="4"/>
    </format>
    <format dxfId="1070">
      <pivotArea dataOnly="0" labelOnly="1" outline="0" fieldPosition="0">
        <references count="1">
          <reference field="5" count="0"/>
        </references>
      </pivotArea>
    </format>
    <format dxfId="1069">
      <pivotArea field="2" type="button" dataOnly="0" labelOnly="1" outline="0" axis="axisPage" fieldPosition="1"/>
    </format>
    <format dxfId="1068">
      <pivotArea field="3" type="button" dataOnly="0" labelOnly="1" outline="0" axis="axisPage" fieldPosition="2"/>
    </format>
    <format dxfId="1067">
      <pivotArea dataOnly="0" labelOnly="1" outline="0" fieldPosition="0">
        <references count="1">
          <reference field="3" count="0"/>
        </references>
      </pivotArea>
    </format>
    <format dxfId="1066">
      <pivotArea field="4" type="button" dataOnly="0" labelOnly="1" outline="0" axis="axisPage" fieldPosition="3"/>
    </format>
    <format dxfId="1065">
      <pivotArea dataOnly="0" labelOnly="1" outline="0" fieldPosition="0">
        <references count="1">
          <reference field="4" count="0"/>
        </references>
      </pivotArea>
    </format>
    <format dxfId="1064">
      <pivotArea field="5" type="button" dataOnly="0" labelOnly="1" outline="0" axis="axisPage" fieldPosition="4"/>
    </format>
    <format dxfId="1063">
      <pivotArea dataOnly="0" labelOnly="1" outline="0" fieldPosition="0">
        <references count="1">
          <reference field="5" count="0"/>
        </references>
      </pivotArea>
    </format>
    <format dxfId="1062">
      <pivotArea field="2" type="button" dataOnly="0" labelOnly="1" outline="0" axis="axisPage" fieldPosition="1"/>
    </format>
    <format dxfId="1061">
      <pivotArea field="3" type="button" dataOnly="0" labelOnly="1" outline="0" axis="axisPage" fieldPosition="2"/>
    </format>
    <format dxfId="1060">
      <pivotArea dataOnly="0" labelOnly="1" outline="0" fieldPosition="0">
        <references count="1">
          <reference field="3" count="0"/>
        </references>
      </pivotArea>
    </format>
    <format dxfId="1059">
      <pivotArea field="4" type="button" dataOnly="0" labelOnly="1" outline="0" axis="axisPage" fieldPosition="3"/>
    </format>
    <format dxfId="1058">
      <pivotArea dataOnly="0" labelOnly="1" outline="0" fieldPosition="0">
        <references count="1">
          <reference field="4" count="0"/>
        </references>
      </pivotArea>
    </format>
    <format dxfId="1057">
      <pivotArea field="5" type="button" dataOnly="0" labelOnly="1" outline="0" axis="axisPage" fieldPosition="4"/>
    </format>
    <format dxfId="1056">
      <pivotArea dataOnly="0" labelOnly="1" outline="0" fieldPosition="0">
        <references count="1">
          <reference field="5" count="0"/>
        </references>
      </pivotArea>
    </format>
    <format dxfId="1055">
      <pivotArea type="all" dataOnly="0" outline="0" fieldPosition="0"/>
    </format>
    <format dxfId="1054">
      <pivotArea field="7" type="button" dataOnly="0" labelOnly="1" outline="0"/>
    </format>
    <format dxfId="1053">
      <pivotArea field="7" type="button" dataOnly="0" labelOnly="1" outline="0"/>
    </format>
    <format dxfId="1052">
      <pivotArea grandRow="1" outline="0" collapsedLevelsAreSubtotals="1" fieldPosition="0"/>
    </format>
    <format dxfId="1051">
      <pivotArea dataOnly="0" labelOnly="1" grandRow="1" outline="0" fieldPosition="0"/>
    </format>
    <format dxfId="1050">
      <pivotArea grandRow="1" outline="0" collapsedLevelsAreSubtotals="1" fieldPosition="0"/>
    </format>
    <format dxfId="1049">
      <pivotArea dataOnly="0" labelOnly="1" grandRow="1" outline="0" fieldPosition="0"/>
    </format>
    <format dxfId="1048">
      <pivotArea field="8" type="button" dataOnly="0" labelOnly="1" outline="0"/>
    </format>
    <format dxfId="1047">
      <pivotArea field="8" type="button" dataOnly="0" labelOnly="1" outline="0"/>
    </format>
    <format dxfId="1046">
      <pivotArea type="all" dataOnly="0" outline="0" fieldPosition="0"/>
    </format>
    <format dxfId="1045">
      <pivotArea type="all" dataOnly="0" outline="0" fieldPosition="0"/>
    </format>
    <format dxfId="1044">
      <pivotArea field="9" type="button" dataOnly="0" labelOnly="1" outline="0"/>
    </format>
    <format dxfId="1043">
      <pivotArea field="9" type="button" dataOnly="0" labelOnly="1" outline="0"/>
    </format>
    <format dxfId="1042">
      <pivotArea field="10" type="button" dataOnly="0" labelOnly="1" outline="0"/>
    </format>
    <format dxfId="1041">
      <pivotArea field="10" type="button" dataOnly="0" labelOnly="1" outline="0"/>
    </format>
    <format dxfId="1040">
      <pivotArea field="11" type="button" dataOnly="0" labelOnly="1" outline="0"/>
    </format>
    <format dxfId="1039">
      <pivotArea field="11" type="button" dataOnly="0" labelOnly="1" outline="0"/>
    </format>
    <format dxfId="1038">
      <pivotArea type="all" dataOnly="0" outline="0" fieldPosition="0"/>
    </format>
    <format dxfId="1037">
      <pivotArea type="all" dataOnly="0" outline="0" fieldPosition="0"/>
    </format>
    <format dxfId="1036">
      <pivotArea field="12" type="button" dataOnly="0" labelOnly="1" outline="0"/>
    </format>
    <format dxfId="1035">
      <pivotArea field="12" type="button" dataOnly="0" labelOnly="1" outline="0"/>
    </format>
    <format dxfId="1034">
      <pivotArea field="13" type="button" dataOnly="0" labelOnly="1" outline="0"/>
    </format>
    <format dxfId="1033">
      <pivotArea field="13" type="button" dataOnly="0" labelOnly="1" outline="0"/>
    </format>
    <format dxfId="1032">
      <pivotArea field="18" type="button" dataOnly="0" labelOnly="1" outline="0"/>
    </format>
    <format dxfId="1031">
      <pivotArea field="18" type="button" dataOnly="0" labelOnly="1" outline="0"/>
    </format>
    <format dxfId="1030">
      <pivotArea field="22" type="button" dataOnly="0" labelOnly="1" outline="0"/>
    </format>
    <format dxfId="1029">
      <pivotArea field="22" type="button" dataOnly="0" labelOnly="1" outline="0"/>
    </format>
    <format dxfId="1028">
      <pivotArea field="24" type="button" dataOnly="0" labelOnly="1" outline="0"/>
    </format>
    <format dxfId="1027">
      <pivotArea field="24" type="button" dataOnly="0" labelOnly="1" outline="0"/>
    </format>
    <format dxfId="1026">
      <pivotArea field="26" type="button" dataOnly="0" labelOnly="1" outline="0"/>
    </format>
    <format dxfId="1025">
      <pivotArea field="26" type="button" dataOnly="0" labelOnly="1" outline="0"/>
    </format>
    <format dxfId="1024">
      <pivotArea field="36" type="button" dataOnly="0" labelOnly="1" outline="0"/>
    </format>
    <format dxfId="1023">
      <pivotArea field="36" type="button" dataOnly="0" labelOnly="1" outline="0"/>
    </format>
    <format dxfId="1022">
      <pivotArea outline="0" fieldPosition="0">
        <references count="1">
          <reference field="4294967294" count="1">
            <x v="1"/>
          </reference>
        </references>
      </pivotArea>
    </format>
    <format dxfId="1021">
      <pivotArea field="39" type="button" dataOnly="0" labelOnly="1" outline="0" axis="axisRow" fieldPosition="0"/>
    </format>
    <format dxfId="10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19">
      <pivotArea field="39" type="button" dataOnly="0" labelOnly="1" outline="0" axis="axisRow" fieldPosition="0"/>
    </format>
    <format dxfId="10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17">
      <pivotArea grandRow="1" outline="0" collapsedLevelsAreSubtotals="1" fieldPosition="0"/>
    </format>
    <format dxfId="1016">
      <pivotArea dataOnly="0" labelOnly="1" grandRow="1" outline="0" fieldPosition="0"/>
    </format>
    <format dxfId="1015">
      <pivotArea field="2" type="button" dataOnly="0" labelOnly="1" outline="0" axis="axisPage" fieldPosition="1"/>
    </format>
    <format dxfId="1014">
      <pivotArea field="3" type="button" dataOnly="0" labelOnly="1" outline="0" axis="axisPage" fieldPosition="2"/>
    </format>
    <format dxfId="1013">
      <pivotArea dataOnly="0" labelOnly="1" outline="0" fieldPosition="0">
        <references count="1">
          <reference field="3" count="0"/>
        </references>
      </pivotArea>
    </format>
    <format dxfId="1012">
      <pivotArea field="4" type="button" dataOnly="0" labelOnly="1" outline="0" axis="axisPage" fieldPosition="3"/>
    </format>
    <format dxfId="1011">
      <pivotArea dataOnly="0" labelOnly="1" outline="0" fieldPosition="0">
        <references count="1">
          <reference field="4" count="0"/>
        </references>
      </pivotArea>
    </format>
    <format dxfId="1010">
      <pivotArea field="5" type="button" dataOnly="0" labelOnly="1" outline="0" axis="axisPage" fieldPosition="4"/>
    </format>
    <format dxfId="1009">
      <pivotArea dataOnly="0" labelOnly="1" outline="0" fieldPosition="0">
        <references count="1">
          <reference field="5" count="0"/>
        </references>
      </pivotArea>
    </format>
    <format dxfId="1008">
      <pivotArea field="39" type="button" dataOnly="0" labelOnly="1" outline="0" axis="axisRow" fieldPosition="0"/>
    </format>
    <format dxfId="100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06">
      <pivotArea grandRow="1" outline="0" collapsedLevelsAreSubtotals="1" fieldPosition="0"/>
    </format>
    <format dxfId="1005">
      <pivotArea dataOnly="0" labelOnly="1" grandRow="1" outline="0" fieldPosition="0"/>
    </format>
    <format dxfId="1004">
      <pivotArea dataOnly="0" labelOnly="1" outline="0" fieldPosition="0">
        <references count="1">
          <reference field="2" count="0"/>
        </references>
      </pivotArea>
    </format>
    <format dxfId="1003">
      <pivotArea dataOnly="0" labelOnly="1" outline="0" fieldPosition="0">
        <references count="1">
          <reference field="2" count="0"/>
        </references>
      </pivotArea>
    </format>
    <format dxfId="1002">
      <pivotArea field="39" type="button" dataOnly="0" labelOnly="1" outline="0" axis="axisRow" fieldPosition="0"/>
    </format>
    <format dxfId="100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9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9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9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39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39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39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39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39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39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39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39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39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39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39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39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39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39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5000000}" name="PivotTable30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116:C122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axis="axisRow" dataField="1" showAll="0">
      <items count="16">
        <item x="2"/>
        <item x="1"/>
        <item x="0"/>
        <item x="4"/>
        <item m="1" x="10"/>
        <item m="1" x="9"/>
        <item x="3"/>
        <item m="1" x="12"/>
        <item m="1" x="13"/>
        <item m="1" x="7"/>
        <item m="1" x="11"/>
        <item m="1" x="14"/>
        <item m="1" x="6"/>
        <item m="1" x="8"/>
        <item h="1"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1"/>
  </rowFields>
  <rowItems count="6">
    <i>
      <x/>
    </i>
    <i>
      <x v="1"/>
    </i>
    <i>
      <x v="2"/>
    </i>
    <i>
      <x v="3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7f" fld="41" subtotal="count" baseField="42" baseItem="0"/>
    <dataField name="Percentage of Question 7f" fld="41" subtotal="count" showDataAs="percentOfTotal" baseField="42" baseItem="0" numFmtId="10"/>
  </dataFields>
  <formats count="76">
    <format dxfId="1152">
      <pivotArea field="2" type="button" dataOnly="0" labelOnly="1" outline="0" axis="axisPage" fieldPosition="0"/>
    </format>
    <format dxfId="1151">
      <pivotArea field="3" type="button" dataOnly="0" labelOnly="1" outline="0" axis="axisPage" fieldPosition="1"/>
    </format>
    <format dxfId="1150">
      <pivotArea dataOnly="0" labelOnly="1" outline="0" fieldPosition="0">
        <references count="1">
          <reference field="3" count="0"/>
        </references>
      </pivotArea>
    </format>
    <format dxfId="1149">
      <pivotArea field="4" type="button" dataOnly="0" labelOnly="1" outline="0" axis="axisPage" fieldPosition="2"/>
    </format>
    <format dxfId="1148">
      <pivotArea dataOnly="0" labelOnly="1" outline="0" fieldPosition="0">
        <references count="1">
          <reference field="4" count="0"/>
        </references>
      </pivotArea>
    </format>
    <format dxfId="1147">
      <pivotArea field="5" type="button" dataOnly="0" labelOnly="1" outline="0" axis="axisPage" fieldPosition="3"/>
    </format>
    <format dxfId="1146">
      <pivotArea dataOnly="0" labelOnly="1" outline="0" fieldPosition="0">
        <references count="1">
          <reference field="5" count="0"/>
        </references>
      </pivotArea>
    </format>
    <format dxfId="1145">
      <pivotArea field="2" type="button" dataOnly="0" labelOnly="1" outline="0" axis="axisPage" fieldPosition="0"/>
    </format>
    <format dxfId="1144">
      <pivotArea field="3" type="button" dataOnly="0" labelOnly="1" outline="0" axis="axisPage" fieldPosition="1"/>
    </format>
    <format dxfId="1143">
      <pivotArea dataOnly="0" labelOnly="1" outline="0" fieldPosition="0">
        <references count="1">
          <reference field="3" count="0"/>
        </references>
      </pivotArea>
    </format>
    <format dxfId="1142">
      <pivotArea field="4" type="button" dataOnly="0" labelOnly="1" outline="0" axis="axisPage" fieldPosition="2"/>
    </format>
    <format dxfId="1141">
      <pivotArea dataOnly="0" labelOnly="1" outline="0" fieldPosition="0">
        <references count="1">
          <reference field="4" count="0"/>
        </references>
      </pivotArea>
    </format>
    <format dxfId="1140">
      <pivotArea field="5" type="button" dataOnly="0" labelOnly="1" outline="0" axis="axisPage" fieldPosition="3"/>
    </format>
    <format dxfId="1139">
      <pivotArea dataOnly="0" labelOnly="1" outline="0" fieldPosition="0">
        <references count="1">
          <reference field="5" count="0"/>
        </references>
      </pivotArea>
    </format>
    <format dxfId="1138">
      <pivotArea field="2" type="button" dataOnly="0" labelOnly="1" outline="0" axis="axisPage" fieldPosition="0"/>
    </format>
    <format dxfId="1137">
      <pivotArea field="3" type="button" dataOnly="0" labelOnly="1" outline="0" axis="axisPage" fieldPosition="1"/>
    </format>
    <format dxfId="1136">
      <pivotArea dataOnly="0" labelOnly="1" outline="0" fieldPosition="0">
        <references count="1">
          <reference field="3" count="0"/>
        </references>
      </pivotArea>
    </format>
    <format dxfId="1135">
      <pivotArea field="4" type="button" dataOnly="0" labelOnly="1" outline="0" axis="axisPage" fieldPosition="2"/>
    </format>
    <format dxfId="1134">
      <pivotArea dataOnly="0" labelOnly="1" outline="0" fieldPosition="0">
        <references count="1">
          <reference field="4" count="0"/>
        </references>
      </pivotArea>
    </format>
    <format dxfId="1133">
      <pivotArea field="5" type="button" dataOnly="0" labelOnly="1" outline="0" axis="axisPage" fieldPosition="3"/>
    </format>
    <format dxfId="1132">
      <pivotArea dataOnly="0" labelOnly="1" outline="0" fieldPosition="0">
        <references count="1">
          <reference field="5" count="0"/>
        </references>
      </pivotArea>
    </format>
    <format dxfId="1131">
      <pivotArea type="all" dataOnly="0" outline="0" fieldPosition="0"/>
    </format>
    <format dxfId="1130">
      <pivotArea field="7" type="button" dataOnly="0" labelOnly="1" outline="0"/>
    </format>
    <format dxfId="1129">
      <pivotArea field="7" type="button" dataOnly="0" labelOnly="1" outline="0"/>
    </format>
    <format dxfId="1128">
      <pivotArea grandRow="1" outline="0" collapsedLevelsAreSubtotals="1" fieldPosition="0"/>
    </format>
    <format dxfId="1127">
      <pivotArea dataOnly="0" labelOnly="1" grandRow="1" outline="0" fieldPosition="0"/>
    </format>
    <format dxfId="1126">
      <pivotArea grandRow="1" outline="0" collapsedLevelsAreSubtotals="1" fieldPosition="0"/>
    </format>
    <format dxfId="1125">
      <pivotArea dataOnly="0" labelOnly="1" grandRow="1" outline="0" fieldPosition="0"/>
    </format>
    <format dxfId="1124">
      <pivotArea field="8" type="button" dataOnly="0" labelOnly="1" outline="0"/>
    </format>
    <format dxfId="1123">
      <pivotArea field="8" type="button" dataOnly="0" labelOnly="1" outline="0"/>
    </format>
    <format dxfId="1122">
      <pivotArea type="all" dataOnly="0" outline="0" fieldPosition="0"/>
    </format>
    <format dxfId="1121">
      <pivotArea type="all" dataOnly="0" outline="0" fieldPosition="0"/>
    </format>
    <format dxfId="1120">
      <pivotArea field="9" type="button" dataOnly="0" labelOnly="1" outline="0"/>
    </format>
    <format dxfId="1119">
      <pivotArea field="9" type="button" dataOnly="0" labelOnly="1" outline="0"/>
    </format>
    <format dxfId="1118">
      <pivotArea field="10" type="button" dataOnly="0" labelOnly="1" outline="0"/>
    </format>
    <format dxfId="1117">
      <pivotArea field="10" type="button" dataOnly="0" labelOnly="1" outline="0"/>
    </format>
    <format dxfId="1116">
      <pivotArea field="11" type="button" dataOnly="0" labelOnly="1" outline="0"/>
    </format>
    <format dxfId="1115">
      <pivotArea field="11" type="button" dataOnly="0" labelOnly="1" outline="0"/>
    </format>
    <format dxfId="1114">
      <pivotArea type="all" dataOnly="0" outline="0" fieldPosition="0"/>
    </format>
    <format dxfId="1113">
      <pivotArea type="all" dataOnly="0" outline="0" fieldPosition="0"/>
    </format>
    <format dxfId="1112">
      <pivotArea field="12" type="button" dataOnly="0" labelOnly="1" outline="0"/>
    </format>
    <format dxfId="1111">
      <pivotArea field="12" type="button" dataOnly="0" labelOnly="1" outline="0"/>
    </format>
    <format dxfId="1110">
      <pivotArea field="13" type="button" dataOnly="0" labelOnly="1" outline="0"/>
    </format>
    <format dxfId="1109">
      <pivotArea field="13" type="button" dataOnly="0" labelOnly="1" outline="0"/>
    </format>
    <format dxfId="1108">
      <pivotArea field="18" type="button" dataOnly="0" labelOnly="1" outline="0"/>
    </format>
    <format dxfId="1107">
      <pivotArea field="18" type="button" dataOnly="0" labelOnly="1" outline="0"/>
    </format>
    <format dxfId="1106">
      <pivotArea field="22" type="button" dataOnly="0" labelOnly="1" outline="0"/>
    </format>
    <format dxfId="1105">
      <pivotArea field="22" type="button" dataOnly="0" labelOnly="1" outline="0"/>
    </format>
    <format dxfId="1104">
      <pivotArea field="24" type="button" dataOnly="0" labelOnly="1" outline="0"/>
    </format>
    <format dxfId="1103">
      <pivotArea field="24" type="button" dataOnly="0" labelOnly="1" outline="0"/>
    </format>
    <format dxfId="1102">
      <pivotArea field="26" type="button" dataOnly="0" labelOnly="1" outline="0"/>
    </format>
    <format dxfId="1101">
      <pivotArea field="26" type="button" dataOnly="0" labelOnly="1" outline="0"/>
    </format>
    <format dxfId="1100">
      <pivotArea field="36" type="button" dataOnly="0" labelOnly="1" outline="0"/>
    </format>
    <format dxfId="1099">
      <pivotArea field="36" type="button" dataOnly="0" labelOnly="1" outline="0"/>
    </format>
    <format dxfId="1098">
      <pivotArea outline="0" fieldPosition="0">
        <references count="1">
          <reference field="4294967294" count="1">
            <x v="1"/>
          </reference>
        </references>
      </pivotArea>
    </format>
    <format dxfId="1097">
      <pivotArea field="41" type="button" dataOnly="0" labelOnly="1" outline="0" axis="axisRow" fieldPosition="0"/>
    </format>
    <format dxfId="10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95">
      <pivotArea field="41" type="button" dataOnly="0" labelOnly="1" outline="0" axis="axisRow" fieldPosition="0"/>
    </format>
    <format dxfId="109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93">
      <pivotArea grandRow="1" outline="0" collapsedLevelsAreSubtotals="1" fieldPosition="0"/>
    </format>
    <format dxfId="1092">
      <pivotArea dataOnly="0" labelOnly="1" grandRow="1" outline="0" fieldPosition="0"/>
    </format>
    <format dxfId="1091">
      <pivotArea field="2" type="button" dataOnly="0" labelOnly="1" outline="0" axis="axisPage" fieldPosition="0"/>
    </format>
    <format dxfId="1090">
      <pivotArea field="3" type="button" dataOnly="0" labelOnly="1" outline="0" axis="axisPage" fieldPosition="1"/>
    </format>
    <format dxfId="1089">
      <pivotArea dataOnly="0" labelOnly="1" outline="0" fieldPosition="0">
        <references count="1">
          <reference field="3" count="0"/>
        </references>
      </pivotArea>
    </format>
    <format dxfId="1088">
      <pivotArea field="4" type="button" dataOnly="0" labelOnly="1" outline="0" axis="axisPage" fieldPosition="2"/>
    </format>
    <format dxfId="1087">
      <pivotArea dataOnly="0" labelOnly="1" outline="0" fieldPosition="0">
        <references count="1">
          <reference field="4" count="0"/>
        </references>
      </pivotArea>
    </format>
    <format dxfId="1086">
      <pivotArea field="5" type="button" dataOnly="0" labelOnly="1" outline="0" axis="axisPage" fieldPosition="3"/>
    </format>
    <format dxfId="1085">
      <pivotArea dataOnly="0" labelOnly="1" outline="0" fieldPosition="0">
        <references count="1">
          <reference field="5" count="0"/>
        </references>
      </pivotArea>
    </format>
    <format dxfId="1084">
      <pivotArea field="41" type="button" dataOnly="0" labelOnly="1" outline="0" axis="axisRow" fieldPosition="0"/>
    </format>
    <format dxfId="108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82">
      <pivotArea grandRow="1" outline="0" collapsedLevelsAreSubtotals="1" fieldPosition="0"/>
    </format>
    <format dxfId="1081">
      <pivotArea dataOnly="0" labelOnly="1" grandRow="1" outline="0" fieldPosition="0"/>
    </format>
    <format dxfId="1080">
      <pivotArea dataOnly="0" labelOnly="1" outline="0" fieldPosition="0">
        <references count="1">
          <reference field="2" count="0"/>
        </references>
      </pivotArea>
    </format>
    <format dxfId="1079">
      <pivotArea dataOnly="0" labelOnly="1" outline="0" fieldPosition="0">
        <references count="1">
          <reference field="2" count="0"/>
        </references>
      </pivotArea>
    </format>
    <format dxfId="1078">
      <pivotArea field="41" type="button" dataOnly="0" labelOnly="1" outline="0" axis="axisRow" fieldPosition="0"/>
    </format>
    <format dxfId="107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1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1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1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1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1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1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41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1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1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1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1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1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41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41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1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1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1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Sex">
  <location ref="A37:C41" firstHeaderRow="0" firstDataRow="1" firstDataCol="1" rowPageCount="1" colPageCount="1"/>
  <pivotFields count="52">
    <pivotField numFmtId="3" showAll="0"/>
    <pivotField showAll="0"/>
    <pivotField axis="axisPage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Row" dataField="1" showAll="0">
      <items count="6">
        <item x="0"/>
        <item x="1"/>
        <item m="1" x="3"/>
        <item m="1" x="4"/>
        <item x="2"/>
        <item t="default"/>
      </items>
    </pivotField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3"/>
  </rowFields>
  <rowItems count="4">
    <i>
      <x/>
    </i>
    <i>
      <x v="1"/>
    </i>
    <i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Counter Sex" fld="3" subtotal="count" baseField="4" baseItem="0"/>
    <dataField name="Percentage Sex" fld="3" subtotal="count" showDataAs="percentOfTotal" baseField="4" baseItem="0" numFmtId="10"/>
  </dataFields>
  <formats count="27">
    <format dxfId="3210">
      <pivotArea field="2" type="button" dataOnly="0" labelOnly="1" outline="0" axis="axisPage" fieldPosition="0"/>
    </format>
    <format dxfId="3209">
      <pivotArea type="all" dataOnly="0" outline="0" fieldPosition="0"/>
    </format>
    <format dxfId="3208">
      <pivotArea field="3" type="button" dataOnly="0" labelOnly="1" outline="0" axis="axisRow" fieldPosition="0"/>
    </format>
    <format dxfId="3207">
      <pivotArea grandRow="1" outline="0" collapsedLevelsAreSubtotals="1" fieldPosition="0"/>
    </format>
    <format dxfId="3206">
      <pivotArea dataOnly="0" labelOnly="1" grandRow="1" outline="0" fieldPosition="0"/>
    </format>
    <format dxfId="3205">
      <pivotArea collapsedLevelsAreSubtotals="1" fieldPosition="0">
        <references count="1">
          <reference field="3" count="0"/>
        </references>
      </pivotArea>
    </format>
    <format dxfId="3204">
      <pivotArea dataOnly="0" labelOnly="1" fieldPosition="0">
        <references count="1">
          <reference field="3" count="0"/>
        </references>
      </pivotArea>
    </format>
    <format dxfId="3203">
      <pivotArea field="2" type="button" dataOnly="0" labelOnly="1" outline="0" axis="axisPage" fieldPosition="0"/>
    </format>
    <format dxfId="3202">
      <pivotArea field="3" type="button" dataOnly="0" labelOnly="1" outline="0" axis="axisRow" fieldPosition="0"/>
    </format>
    <format dxfId="3201">
      <pivotArea grandRow="1" outline="0" collapsedLevelsAreSubtotals="1" fieldPosition="0"/>
    </format>
    <format dxfId="3200">
      <pivotArea dataOnly="0" labelOnly="1" grandRow="1" outline="0" fieldPosition="0"/>
    </format>
    <format dxfId="3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97">
      <pivotArea type="all" dataOnly="0" outline="0" fieldPosition="0"/>
    </format>
    <format dxfId="3196">
      <pivotArea type="all" dataOnly="0" outline="0" fieldPosition="0"/>
    </format>
    <format dxfId="3195">
      <pivotArea field="2" type="button" dataOnly="0" labelOnly="1" outline="0" axis="axisPage" fieldPosition="0"/>
    </format>
    <format dxfId="319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93">
      <pivotArea grandRow="1" outline="0" collapsedLevelsAreSubtotals="1" fieldPosition="0"/>
    </format>
    <format dxfId="3192">
      <pivotArea dataOnly="0" labelOnly="1" grandRow="1" outline="0" fieldPosition="0"/>
    </format>
    <format dxfId="3191">
      <pivotArea outline="0" fieldPosition="0">
        <references count="1">
          <reference field="4294967294" count="1">
            <x v="1"/>
          </reference>
        </references>
      </pivotArea>
    </format>
    <format dxfId="319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18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188">
      <pivotArea field="3" type="button" dataOnly="0" labelOnly="1" outline="0" axis="axisRow" fieldPosition="0"/>
    </format>
    <format dxfId="318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86">
      <pivotArea dataOnly="0" labelOnly="1" outline="0" fieldPosition="0">
        <references count="1">
          <reference field="2" count="0"/>
        </references>
      </pivotArea>
    </format>
    <format dxfId="3185">
      <pivotArea dataOnly="0" labelOnly="1" outline="0" fieldPosition="0">
        <references count="1">
          <reference field="2" count="0"/>
        </references>
      </pivotArea>
    </format>
    <format dxfId="3184">
      <pivotArea dataOnly="0" labelOnly="1" outline="0" fieldPosition="0">
        <references count="1">
          <reference field="4294967294" count="1">
            <x v="1"/>
          </reference>
        </references>
      </pivotArea>
    </format>
  </formats>
  <chartFormats count="13">
    <chartFormat chart="0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20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12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122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12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25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" format="126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" format="127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" format="12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29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1" format="130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  <chartFormat chart="1" format="131">
      <pivotArea type="data" outline="0" fieldPosition="0">
        <references count="2">
          <reference field="4294967294" count="1" selected="0">
            <x v="1"/>
          </reference>
          <reference field="3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PivotTable25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7" rowHeaderCaption="Answer Options">
  <location ref="A22:C2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dataField="1" showAll="0">
      <items count="8">
        <item x="0"/>
        <item x="1"/>
        <item m="1" x="5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6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7a" fld="36" subtotal="count" baseField="37" baseItem="0"/>
    <dataField name="Percentage of Question 7a" fld="36" subtotal="count" showDataAs="percentOfTotal" baseField="37" baseItem="0" numFmtId="10"/>
  </dataFields>
  <formats count="72">
    <format dxfId="1224">
      <pivotArea field="2" type="button" dataOnly="0" labelOnly="1" outline="0" axis="axisPage" fieldPosition="1"/>
    </format>
    <format dxfId="1223">
      <pivotArea field="3" type="button" dataOnly="0" labelOnly="1" outline="0" axis="axisPage" fieldPosition="2"/>
    </format>
    <format dxfId="1222">
      <pivotArea dataOnly="0" labelOnly="1" outline="0" fieldPosition="0">
        <references count="1">
          <reference field="3" count="0"/>
        </references>
      </pivotArea>
    </format>
    <format dxfId="1221">
      <pivotArea field="4" type="button" dataOnly="0" labelOnly="1" outline="0" axis="axisPage" fieldPosition="3"/>
    </format>
    <format dxfId="1220">
      <pivotArea dataOnly="0" labelOnly="1" outline="0" fieldPosition="0">
        <references count="1">
          <reference field="4" count="0"/>
        </references>
      </pivotArea>
    </format>
    <format dxfId="1219">
      <pivotArea field="5" type="button" dataOnly="0" labelOnly="1" outline="0" axis="axisPage" fieldPosition="4"/>
    </format>
    <format dxfId="1218">
      <pivotArea dataOnly="0" labelOnly="1" outline="0" fieldPosition="0">
        <references count="1">
          <reference field="5" count="0"/>
        </references>
      </pivotArea>
    </format>
    <format dxfId="1217">
      <pivotArea field="2" type="button" dataOnly="0" labelOnly="1" outline="0" axis="axisPage" fieldPosition="1"/>
    </format>
    <format dxfId="1216">
      <pivotArea field="3" type="button" dataOnly="0" labelOnly="1" outline="0" axis="axisPage" fieldPosition="2"/>
    </format>
    <format dxfId="1215">
      <pivotArea dataOnly="0" labelOnly="1" outline="0" fieldPosition="0">
        <references count="1">
          <reference field="3" count="0"/>
        </references>
      </pivotArea>
    </format>
    <format dxfId="1214">
      <pivotArea field="4" type="button" dataOnly="0" labelOnly="1" outline="0" axis="axisPage" fieldPosition="3"/>
    </format>
    <format dxfId="1213">
      <pivotArea dataOnly="0" labelOnly="1" outline="0" fieldPosition="0">
        <references count="1">
          <reference field="4" count="0"/>
        </references>
      </pivotArea>
    </format>
    <format dxfId="1212">
      <pivotArea field="5" type="button" dataOnly="0" labelOnly="1" outline="0" axis="axisPage" fieldPosition="4"/>
    </format>
    <format dxfId="1211">
      <pivotArea dataOnly="0" labelOnly="1" outline="0" fieldPosition="0">
        <references count="1">
          <reference field="5" count="0"/>
        </references>
      </pivotArea>
    </format>
    <format dxfId="1210">
      <pivotArea field="2" type="button" dataOnly="0" labelOnly="1" outline="0" axis="axisPage" fieldPosition="1"/>
    </format>
    <format dxfId="1209">
      <pivotArea field="3" type="button" dataOnly="0" labelOnly="1" outline="0" axis="axisPage" fieldPosition="2"/>
    </format>
    <format dxfId="1208">
      <pivotArea dataOnly="0" labelOnly="1" outline="0" fieldPosition="0">
        <references count="1">
          <reference field="3" count="0"/>
        </references>
      </pivotArea>
    </format>
    <format dxfId="1207">
      <pivotArea field="4" type="button" dataOnly="0" labelOnly="1" outline="0" axis="axisPage" fieldPosition="3"/>
    </format>
    <format dxfId="1206">
      <pivotArea dataOnly="0" labelOnly="1" outline="0" fieldPosition="0">
        <references count="1">
          <reference field="4" count="0"/>
        </references>
      </pivotArea>
    </format>
    <format dxfId="1205">
      <pivotArea field="5" type="button" dataOnly="0" labelOnly="1" outline="0" axis="axisPage" fieldPosition="4"/>
    </format>
    <format dxfId="1204">
      <pivotArea dataOnly="0" labelOnly="1" outline="0" fieldPosition="0">
        <references count="1">
          <reference field="5" count="0"/>
        </references>
      </pivotArea>
    </format>
    <format dxfId="1203">
      <pivotArea type="all" dataOnly="0" outline="0" fieldPosition="0"/>
    </format>
    <format dxfId="1202">
      <pivotArea field="7" type="button" dataOnly="0" labelOnly="1" outline="0"/>
    </format>
    <format dxfId="1201">
      <pivotArea field="7" type="button" dataOnly="0" labelOnly="1" outline="0"/>
    </format>
    <format dxfId="1200">
      <pivotArea grandRow="1" outline="0" collapsedLevelsAreSubtotals="1" fieldPosition="0"/>
    </format>
    <format dxfId="1199">
      <pivotArea dataOnly="0" labelOnly="1" grandRow="1" outline="0" fieldPosition="0"/>
    </format>
    <format dxfId="1198">
      <pivotArea grandRow="1" outline="0" collapsedLevelsAreSubtotals="1" fieldPosition="0"/>
    </format>
    <format dxfId="1197">
      <pivotArea dataOnly="0" labelOnly="1" grandRow="1" outline="0" fieldPosition="0"/>
    </format>
    <format dxfId="1196">
      <pivotArea field="8" type="button" dataOnly="0" labelOnly="1" outline="0"/>
    </format>
    <format dxfId="1195">
      <pivotArea field="8" type="button" dataOnly="0" labelOnly="1" outline="0"/>
    </format>
    <format dxfId="1194">
      <pivotArea type="all" dataOnly="0" outline="0" fieldPosition="0"/>
    </format>
    <format dxfId="1193">
      <pivotArea type="all" dataOnly="0" outline="0" fieldPosition="0"/>
    </format>
    <format dxfId="1192">
      <pivotArea field="9" type="button" dataOnly="0" labelOnly="1" outline="0"/>
    </format>
    <format dxfId="1191">
      <pivotArea field="9" type="button" dataOnly="0" labelOnly="1" outline="0"/>
    </format>
    <format dxfId="1190">
      <pivotArea field="10" type="button" dataOnly="0" labelOnly="1" outline="0"/>
    </format>
    <format dxfId="1189">
      <pivotArea field="10" type="button" dataOnly="0" labelOnly="1" outline="0"/>
    </format>
    <format dxfId="1188">
      <pivotArea field="11" type="button" dataOnly="0" labelOnly="1" outline="0"/>
    </format>
    <format dxfId="1187">
      <pivotArea field="11" type="button" dataOnly="0" labelOnly="1" outline="0"/>
    </format>
    <format dxfId="1186">
      <pivotArea type="all" dataOnly="0" outline="0" fieldPosition="0"/>
    </format>
    <format dxfId="1185">
      <pivotArea type="all" dataOnly="0" outline="0" fieldPosition="0"/>
    </format>
    <format dxfId="1184">
      <pivotArea field="12" type="button" dataOnly="0" labelOnly="1" outline="0"/>
    </format>
    <format dxfId="1183">
      <pivotArea field="12" type="button" dataOnly="0" labelOnly="1" outline="0"/>
    </format>
    <format dxfId="1182">
      <pivotArea field="13" type="button" dataOnly="0" labelOnly="1" outline="0"/>
    </format>
    <format dxfId="1181">
      <pivotArea field="13" type="button" dataOnly="0" labelOnly="1" outline="0"/>
    </format>
    <format dxfId="1180">
      <pivotArea field="18" type="button" dataOnly="0" labelOnly="1" outline="0"/>
    </format>
    <format dxfId="1179">
      <pivotArea field="18" type="button" dataOnly="0" labelOnly="1" outline="0"/>
    </format>
    <format dxfId="1178">
      <pivotArea field="22" type="button" dataOnly="0" labelOnly="1" outline="0"/>
    </format>
    <format dxfId="1177">
      <pivotArea field="22" type="button" dataOnly="0" labelOnly="1" outline="0"/>
    </format>
    <format dxfId="1176">
      <pivotArea field="24" type="button" dataOnly="0" labelOnly="1" outline="0"/>
    </format>
    <format dxfId="1175">
      <pivotArea field="24" type="button" dataOnly="0" labelOnly="1" outline="0"/>
    </format>
    <format dxfId="1174">
      <pivotArea field="26" type="button" dataOnly="0" labelOnly="1" outline="0"/>
    </format>
    <format dxfId="1173">
      <pivotArea field="26" type="button" dataOnly="0" labelOnly="1" outline="0"/>
    </format>
    <format dxfId="1172">
      <pivotArea outline="0" fieldPosition="0">
        <references count="1">
          <reference field="4294967294" count="1">
            <x v="1"/>
          </reference>
        </references>
      </pivotArea>
    </format>
    <format dxfId="1171">
      <pivotArea field="36" type="button" dataOnly="0" labelOnly="1" outline="0" axis="axisRow" fieldPosition="0"/>
    </format>
    <format dxfId="117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69">
      <pivotArea field="36" type="button" dataOnly="0" labelOnly="1" outline="0" axis="axisRow" fieldPosition="0"/>
    </format>
    <format dxfId="1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67">
      <pivotArea field="2" type="button" dataOnly="0" labelOnly="1" outline="0" axis="axisPage" fieldPosition="1"/>
    </format>
    <format dxfId="1166">
      <pivotArea field="3" type="button" dataOnly="0" labelOnly="1" outline="0" axis="axisPage" fieldPosition="2"/>
    </format>
    <format dxfId="1165">
      <pivotArea dataOnly="0" labelOnly="1" outline="0" fieldPosition="0">
        <references count="1">
          <reference field="3" count="0"/>
        </references>
      </pivotArea>
    </format>
    <format dxfId="1164">
      <pivotArea field="4" type="button" dataOnly="0" labelOnly="1" outline="0" axis="axisPage" fieldPosition="3"/>
    </format>
    <format dxfId="1163">
      <pivotArea dataOnly="0" labelOnly="1" outline="0" fieldPosition="0">
        <references count="1">
          <reference field="4" count="0"/>
        </references>
      </pivotArea>
    </format>
    <format dxfId="1162">
      <pivotArea field="5" type="button" dataOnly="0" labelOnly="1" outline="0" axis="axisPage" fieldPosition="4"/>
    </format>
    <format dxfId="1161">
      <pivotArea dataOnly="0" labelOnly="1" outline="0" fieldPosition="0">
        <references count="1">
          <reference field="5" count="0"/>
        </references>
      </pivotArea>
    </format>
    <format dxfId="1160">
      <pivotArea field="36" type="button" dataOnly="0" labelOnly="1" outline="0" axis="axisRow" fieldPosition="0"/>
    </format>
    <format dxfId="115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58">
      <pivotArea grandRow="1" outline="0" collapsedLevelsAreSubtotals="1" fieldPosition="0"/>
    </format>
    <format dxfId="1157">
      <pivotArea dataOnly="0" labelOnly="1" grandRow="1" outline="0" fieldPosition="0"/>
    </format>
    <format dxfId="1156">
      <pivotArea dataOnly="0" labelOnly="1" outline="0" fieldPosition="0">
        <references count="1">
          <reference field="2" count="0"/>
        </references>
      </pivotArea>
    </format>
    <format dxfId="1155">
      <pivotArea dataOnly="0" labelOnly="1" outline="0" fieldPosition="0">
        <references count="1">
          <reference field="2" count="0"/>
        </references>
      </pivotArea>
    </format>
    <format dxfId="1154">
      <pivotArea field="36" type="button" dataOnly="0" labelOnly="1" outline="0" axis="axisRow" fieldPosition="0"/>
    </format>
    <format dxfId="11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5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36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36" count="1" selected="0">
            <x v="3"/>
          </reference>
        </references>
      </pivotArea>
    </chartFormat>
    <chartFormat chart="1" format="14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3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  <chartFormat chart="2" format="144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36" count="1" selected="0">
            <x v="2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36" count="1" selected="0">
            <x v="3"/>
          </reference>
        </references>
      </pivotArea>
    </chartFormat>
    <chartFormat chart="2" format="14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1"/>
          </reference>
          <reference field="36" count="1" selected="0">
            <x v="0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1"/>
          </reference>
          <reference field="36" count="1" selected="0">
            <x v="1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1"/>
          </reference>
          <reference field="3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3000000}" name="PivotTable35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75:C80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m="1" x="6"/>
        <item x="1"/>
        <item x="0"/>
        <item x="3"/>
        <item x="2"/>
        <item m="1" x="4"/>
        <item m="1" x="7"/>
        <item m="1" x="5"/>
        <item t="default"/>
      </items>
    </pivotField>
    <pivotField showAll="0">
      <items count="9">
        <item m="1" x="6"/>
        <item x="1"/>
        <item x="3"/>
        <item x="0"/>
        <item x="2"/>
        <item m="1" x="4"/>
        <item m="1" x="7"/>
        <item m="1" x="5"/>
        <item t="default"/>
      </items>
    </pivotField>
    <pivotField showAll="0">
      <items count="9">
        <item m="1" x="6"/>
        <item x="1"/>
        <item x="3"/>
        <item x="2"/>
        <item x="0"/>
        <item m="1" x="4"/>
        <item m="1" x="7"/>
        <item m="1" x="5"/>
        <item t="default"/>
      </items>
    </pivotField>
    <pivotField axis="axisRow" dataField="1" showAll="0">
      <items count="9">
        <item x="2"/>
        <item x="1"/>
        <item x="0"/>
        <item x="3"/>
        <item m="1" x="6"/>
        <item m="1" x="4"/>
        <item m="1" x="7"/>
        <item m="1" x="5"/>
        <item t="default"/>
      </items>
    </pivotField>
    <pivotField showAll="0"/>
    <pivotField showAll="0"/>
    <pivotField showAll="0"/>
    <pivotField showAll="0"/>
    <pivotField showAll="0"/>
  </pivotFields>
  <rowFields count="1">
    <field x="46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8d" fld="46" subtotal="count" baseField="47" baseItem="0"/>
    <dataField name="Percentage of Question 8d" fld="46" subtotal="count" showDataAs="percentOfTotal" baseField="47" baseItem="0" numFmtId="10"/>
  </dataFields>
  <formats count="80">
    <format dxfId="471">
      <pivotArea field="2" type="button" dataOnly="0" labelOnly="1" outline="0" axis="axisPage" fieldPosition="1"/>
    </format>
    <format dxfId="470">
      <pivotArea field="3" type="button" dataOnly="0" labelOnly="1" outline="0" axis="axisPage" fieldPosition="2"/>
    </format>
    <format dxfId="469">
      <pivotArea dataOnly="0" labelOnly="1" outline="0" fieldPosition="0">
        <references count="1">
          <reference field="3" count="0"/>
        </references>
      </pivotArea>
    </format>
    <format dxfId="468">
      <pivotArea field="4" type="button" dataOnly="0" labelOnly="1" outline="0" axis="axisPage" fieldPosition="3"/>
    </format>
    <format dxfId="467">
      <pivotArea dataOnly="0" labelOnly="1" outline="0" fieldPosition="0">
        <references count="1">
          <reference field="4" count="0"/>
        </references>
      </pivotArea>
    </format>
    <format dxfId="466">
      <pivotArea field="5" type="button" dataOnly="0" labelOnly="1" outline="0" axis="axisPage" fieldPosition="4"/>
    </format>
    <format dxfId="465">
      <pivotArea dataOnly="0" labelOnly="1" outline="0" fieldPosition="0">
        <references count="1">
          <reference field="5" count="0"/>
        </references>
      </pivotArea>
    </format>
    <format dxfId="464">
      <pivotArea field="2" type="button" dataOnly="0" labelOnly="1" outline="0" axis="axisPage" fieldPosition="1"/>
    </format>
    <format dxfId="463">
      <pivotArea field="3" type="button" dataOnly="0" labelOnly="1" outline="0" axis="axisPage" fieldPosition="2"/>
    </format>
    <format dxfId="462">
      <pivotArea dataOnly="0" labelOnly="1" outline="0" fieldPosition="0">
        <references count="1">
          <reference field="3" count="0"/>
        </references>
      </pivotArea>
    </format>
    <format dxfId="461">
      <pivotArea field="4" type="button" dataOnly="0" labelOnly="1" outline="0" axis="axisPage" fieldPosition="3"/>
    </format>
    <format dxfId="460">
      <pivotArea dataOnly="0" labelOnly="1" outline="0" fieldPosition="0">
        <references count="1">
          <reference field="4" count="0"/>
        </references>
      </pivotArea>
    </format>
    <format dxfId="459">
      <pivotArea field="5" type="button" dataOnly="0" labelOnly="1" outline="0" axis="axisPage" fieldPosition="4"/>
    </format>
    <format dxfId="458">
      <pivotArea dataOnly="0" labelOnly="1" outline="0" fieldPosition="0">
        <references count="1">
          <reference field="5" count="0"/>
        </references>
      </pivotArea>
    </format>
    <format dxfId="457">
      <pivotArea field="2" type="button" dataOnly="0" labelOnly="1" outline="0" axis="axisPage" fieldPosition="1"/>
    </format>
    <format dxfId="456">
      <pivotArea field="3" type="button" dataOnly="0" labelOnly="1" outline="0" axis="axisPage" fieldPosition="2"/>
    </format>
    <format dxfId="455">
      <pivotArea dataOnly="0" labelOnly="1" outline="0" fieldPosition="0">
        <references count="1">
          <reference field="3" count="0"/>
        </references>
      </pivotArea>
    </format>
    <format dxfId="454">
      <pivotArea field="4" type="button" dataOnly="0" labelOnly="1" outline="0" axis="axisPage" fieldPosition="3"/>
    </format>
    <format dxfId="453">
      <pivotArea dataOnly="0" labelOnly="1" outline="0" fieldPosition="0">
        <references count="1">
          <reference field="4" count="0"/>
        </references>
      </pivotArea>
    </format>
    <format dxfId="452">
      <pivotArea field="5" type="button" dataOnly="0" labelOnly="1" outline="0" axis="axisPage" fieldPosition="4"/>
    </format>
    <format dxfId="451">
      <pivotArea dataOnly="0" labelOnly="1" outline="0" fieldPosition="0">
        <references count="1">
          <reference field="5" count="0"/>
        </references>
      </pivotArea>
    </format>
    <format dxfId="450">
      <pivotArea type="all" dataOnly="0" outline="0" fieldPosition="0"/>
    </format>
    <format dxfId="449">
      <pivotArea field="7" type="button" dataOnly="0" labelOnly="1" outline="0"/>
    </format>
    <format dxfId="448">
      <pivotArea field="7" type="button" dataOnly="0" labelOnly="1" outline="0"/>
    </format>
    <format dxfId="447">
      <pivotArea grandRow="1" outline="0" collapsedLevelsAreSubtotals="1" fieldPosition="0"/>
    </format>
    <format dxfId="446">
      <pivotArea dataOnly="0" labelOnly="1" grandRow="1" outline="0" fieldPosition="0"/>
    </format>
    <format dxfId="445">
      <pivotArea grandRow="1" outline="0" collapsedLevelsAreSubtotals="1" fieldPosition="0"/>
    </format>
    <format dxfId="444">
      <pivotArea dataOnly="0" labelOnly="1" grandRow="1" outline="0" fieldPosition="0"/>
    </format>
    <format dxfId="443">
      <pivotArea field="8" type="button" dataOnly="0" labelOnly="1" outline="0"/>
    </format>
    <format dxfId="442">
      <pivotArea field="8" type="button" dataOnly="0" labelOnly="1" outline="0"/>
    </format>
    <format dxfId="441">
      <pivotArea type="all" dataOnly="0" outline="0" fieldPosition="0"/>
    </format>
    <format dxfId="440">
      <pivotArea type="all" dataOnly="0" outline="0" fieldPosition="0"/>
    </format>
    <format dxfId="439">
      <pivotArea field="9" type="button" dataOnly="0" labelOnly="1" outline="0"/>
    </format>
    <format dxfId="438">
      <pivotArea field="9" type="button" dataOnly="0" labelOnly="1" outline="0"/>
    </format>
    <format dxfId="437">
      <pivotArea field="10" type="button" dataOnly="0" labelOnly="1" outline="0"/>
    </format>
    <format dxfId="436">
      <pivotArea field="10" type="button" dataOnly="0" labelOnly="1" outline="0"/>
    </format>
    <format dxfId="435">
      <pivotArea field="11" type="button" dataOnly="0" labelOnly="1" outline="0"/>
    </format>
    <format dxfId="434">
      <pivotArea field="11" type="button" dataOnly="0" labelOnly="1" outline="0"/>
    </format>
    <format dxfId="433">
      <pivotArea type="all" dataOnly="0" outline="0" fieldPosition="0"/>
    </format>
    <format dxfId="432">
      <pivotArea type="all" dataOnly="0" outline="0" fieldPosition="0"/>
    </format>
    <format dxfId="431">
      <pivotArea field="12" type="button" dataOnly="0" labelOnly="1" outline="0"/>
    </format>
    <format dxfId="430">
      <pivotArea field="12" type="button" dataOnly="0" labelOnly="1" outline="0"/>
    </format>
    <format dxfId="429">
      <pivotArea field="13" type="button" dataOnly="0" labelOnly="1" outline="0"/>
    </format>
    <format dxfId="428">
      <pivotArea field="13" type="button" dataOnly="0" labelOnly="1" outline="0"/>
    </format>
    <format dxfId="427">
      <pivotArea field="18" type="button" dataOnly="0" labelOnly="1" outline="0"/>
    </format>
    <format dxfId="426">
      <pivotArea field="18" type="button" dataOnly="0" labelOnly="1" outline="0"/>
    </format>
    <format dxfId="425">
      <pivotArea field="22" type="button" dataOnly="0" labelOnly="1" outline="0"/>
    </format>
    <format dxfId="424">
      <pivotArea field="22" type="button" dataOnly="0" labelOnly="1" outline="0"/>
    </format>
    <format dxfId="423">
      <pivotArea field="24" type="button" dataOnly="0" labelOnly="1" outline="0"/>
    </format>
    <format dxfId="422">
      <pivotArea field="24" type="button" dataOnly="0" labelOnly="1" outline="0"/>
    </format>
    <format dxfId="421">
      <pivotArea field="26" type="button" dataOnly="0" labelOnly="1" outline="0"/>
    </format>
    <format dxfId="420">
      <pivotArea field="26" type="button" dataOnly="0" labelOnly="1" outline="0"/>
    </format>
    <format dxfId="419">
      <pivotArea field="36" type="button" dataOnly="0" labelOnly="1" outline="0"/>
    </format>
    <format dxfId="418">
      <pivotArea field="36" type="button" dataOnly="0" labelOnly="1" outline="0"/>
    </format>
    <format dxfId="417">
      <pivotArea field="43" type="button" dataOnly="0" labelOnly="1" outline="0"/>
    </format>
    <format dxfId="416">
      <pivotArea field="43" type="button" dataOnly="0" labelOnly="1" outline="0"/>
    </format>
    <format dxfId="415">
      <pivotArea field="44" type="button" dataOnly="0" labelOnly="1" outline="0"/>
    </format>
    <format dxfId="414">
      <pivotArea field="44" type="button" dataOnly="0" labelOnly="1" outline="0"/>
    </format>
    <format dxfId="413">
      <pivotArea field="45" type="button" dataOnly="0" labelOnly="1" outline="0"/>
    </format>
    <format dxfId="412">
      <pivotArea field="45" type="button" dataOnly="0" labelOnly="1" outline="0"/>
    </format>
    <format dxfId="411">
      <pivotArea outline="0" fieldPosition="0">
        <references count="1">
          <reference field="4294967294" count="1">
            <x v="1"/>
          </reference>
        </references>
      </pivotArea>
    </format>
    <format dxfId="410">
      <pivotArea field="46" type="button" dataOnly="0" labelOnly="1" outline="0" axis="axisRow" fieldPosition="0"/>
    </format>
    <format dxfId="40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08">
      <pivotArea field="46" type="button" dataOnly="0" labelOnly="1" outline="0" axis="axisRow" fieldPosition="0"/>
    </format>
    <format dxfId="40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06">
      <pivotArea field="2" type="button" dataOnly="0" labelOnly="1" outline="0" axis="axisPage" fieldPosition="1"/>
    </format>
    <format dxfId="405">
      <pivotArea field="3" type="button" dataOnly="0" labelOnly="1" outline="0" axis="axisPage" fieldPosition="2"/>
    </format>
    <format dxfId="404">
      <pivotArea dataOnly="0" labelOnly="1" outline="0" fieldPosition="0">
        <references count="1">
          <reference field="3" count="0"/>
        </references>
      </pivotArea>
    </format>
    <format dxfId="403">
      <pivotArea field="4" type="button" dataOnly="0" labelOnly="1" outline="0" axis="axisPage" fieldPosition="3"/>
    </format>
    <format dxfId="402">
      <pivotArea dataOnly="0" labelOnly="1" outline="0" fieldPosition="0">
        <references count="1">
          <reference field="4" count="0"/>
        </references>
      </pivotArea>
    </format>
    <format dxfId="401">
      <pivotArea field="5" type="button" dataOnly="0" labelOnly="1" outline="0" axis="axisPage" fieldPosition="4"/>
    </format>
    <format dxfId="400">
      <pivotArea dataOnly="0" labelOnly="1" outline="0" fieldPosition="0">
        <references count="1">
          <reference field="5" count="0"/>
        </references>
      </pivotArea>
    </format>
    <format dxfId="399">
      <pivotArea field="46" type="button" dataOnly="0" labelOnly="1" outline="0" axis="axisRow" fieldPosition="0"/>
    </format>
    <format dxfId="39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97">
      <pivotArea grandRow="1" outline="0" collapsedLevelsAreSubtotals="1" fieldPosition="0"/>
    </format>
    <format dxfId="396">
      <pivotArea dataOnly="0" labelOnly="1" grandRow="1" outline="0" fieldPosition="0"/>
    </format>
    <format dxfId="395">
      <pivotArea dataOnly="0" labelOnly="1" outline="0" fieldPosition="0">
        <references count="1">
          <reference field="2" count="0"/>
        </references>
      </pivotArea>
    </format>
    <format dxfId="394">
      <pivotArea dataOnly="0" labelOnly="1" outline="0" fieldPosition="0">
        <references count="1">
          <reference field="2" count="0"/>
        </references>
      </pivotArea>
    </format>
    <format dxfId="393">
      <pivotArea field="46" type="button" dataOnly="0" labelOnly="1" outline="0" axis="axisRow" fieldPosition="0"/>
    </format>
    <format dxfId="3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6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6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6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6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6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6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46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6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6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6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6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6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46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46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6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6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6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PivotTable3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21:C26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axis="axisRow" dataField="1" showAll="0">
      <items count="9">
        <item x="3"/>
        <item x="1"/>
        <item x="0"/>
        <item x="2"/>
        <item m="1" x="6"/>
        <item m="1" x="4"/>
        <item m="1" x="7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8a" fld="43" subtotal="count" baseField="44" baseItem="0"/>
    <dataField name="Percentage of Question 8b" fld="43" subtotal="count" showDataAs="percentOfTotal" baseField="44" baseItem="0" numFmtId="10"/>
  </dataFields>
  <formats count="74">
    <format dxfId="545">
      <pivotArea field="2" type="button" dataOnly="0" labelOnly="1" outline="0" axis="axisPage" fieldPosition="1"/>
    </format>
    <format dxfId="544">
      <pivotArea field="3" type="button" dataOnly="0" labelOnly="1" outline="0" axis="axisPage" fieldPosition="2"/>
    </format>
    <format dxfId="543">
      <pivotArea dataOnly="0" labelOnly="1" outline="0" fieldPosition="0">
        <references count="1">
          <reference field="3" count="0"/>
        </references>
      </pivotArea>
    </format>
    <format dxfId="542">
      <pivotArea field="4" type="button" dataOnly="0" labelOnly="1" outline="0" axis="axisPage" fieldPosition="3"/>
    </format>
    <format dxfId="541">
      <pivotArea dataOnly="0" labelOnly="1" outline="0" fieldPosition="0">
        <references count="1">
          <reference field="4" count="0"/>
        </references>
      </pivotArea>
    </format>
    <format dxfId="540">
      <pivotArea field="5" type="button" dataOnly="0" labelOnly="1" outline="0" axis="axisPage" fieldPosition="4"/>
    </format>
    <format dxfId="539">
      <pivotArea dataOnly="0" labelOnly="1" outline="0" fieldPosition="0">
        <references count="1">
          <reference field="5" count="0"/>
        </references>
      </pivotArea>
    </format>
    <format dxfId="538">
      <pivotArea field="2" type="button" dataOnly="0" labelOnly="1" outline="0" axis="axisPage" fieldPosition="1"/>
    </format>
    <format dxfId="537">
      <pivotArea field="3" type="button" dataOnly="0" labelOnly="1" outline="0" axis="axisPage" fieldPosition="2"/>
    </format>
    <format dxfId="536">
      <pivotArea dataOnly="0" labelOnly="1" outline="0" fieldPosition="0">
        <references count="1">
          <reference field="3" count="0"/>
        </references>
      </pivotArea>
    </format>
    <format dxfId="535">
      <pivotArea field="4" type="button" dataOnly="0" labelOnly="1" outline="0" axis="axisPage" fieldPosition="3"/>
    </format>
    <format dxfId="534">
      <pivotArea dataOnly="0" labelOnly="1" outline="0" fieldPosition="0">
        <references count="1">
          <reference field="4" count="0"/>
        </references>
      </pivotArea>
    </format>
    <format dxfId="533">
      <pivotArea field="5" type="button" dataOnly="0" labelOnly="1" outline="0" axis="axisPage" fieldPosition="4"/>
    </format>
    <format dxfId="532">
      <pivotArea dataOnly="0" labelOnly="1" outline="0" fieldPosition="0">
        <references count="1">
          <reference field="5" count="0"/>
        </references>
      </pivotArea>
    </format>
    <format dxfId="531">
      <pivotArea field="2" type="button" dataOnly="0" labelOnly="1" outline="0" axis="axisPage" fieldPosition="1"/>
    </format>
    <format dxfId="530">
      <pivotArea field="3" type="button" dataOnly="0" labelOnly="1" outline="0" axis="axisPage" fieldPosition="2"/>
    </format>
    <format dxfId="529">
      <pivotArea dataOnly="0" labelOnly="1" outline="0" fieldPosition="0">
        <references count="1">
          <reference field="3" count="0"/>
        </references>
      </pivotArea>
    </format>
    <format dxfId="528">
      <pivotArea field="4" type="button" dataOnly="0" labelOnly="1" outline="0" axis="axisPage" fieldPosition="3"/>
    </format>
    <format dxfId="527">
      <pivotArea dataOnly="0" labelOnly="1" outline="0" fieldPosition="0">
        <references count="1">
          <reference field="4" count="0"/>
        </references>
      </pivotArea>
    </format>
    <format dxfId="526">
      <pivotArea field="5" type="button" dataOnly="0" labelOnly="1" outline="0" axis="axisPage" fieldPosition="4"/>
    </format>
    <format dxfId="525">
      <pivotArea dataOnly="0" labelOnly="1" outline="0" fieldPosition="0">
        <references count="1">
          <reference field="5" count="0"/>
        </references>
      </pivotArea>
    </format>
    <format dxfId="524">
      <pivotArea type="all" dataOnly="0" outline="0" fieldPosition="0"/>
    </format>
    <format dxfId="523">
      <pivotArea field="7" type="button" dataOnly="0" labelOnly="1" outline="0"/>
    </format>
    <format dxfId="522">
      <pivotArea field="7" type="button" dataOnly="0" labelOnly="1" outline="0"/>
    </format>
    <format dxfId="521">
      <pivotArea grandRow="1" outline="0" collapsedLevelsAreSubtotals="1" fieldPosition="0"/>
    </format>
    <format dxfId="520">
      <pivotArea dataOnly="0" labelOnly="1" grandRow="1" outline="0" fieldPosition="0"/>
    </format>
    <format dxfId="519">
      <pivotArea grandRow="1" outline="0" collapsedLevelsAreSubtotals="1" fieldPosition="0"/>
    </format>
    <format dxfId="518">
      <pivotArea dataOnly="0" labelOnly="1" grandRow="1" outline="0" fieldPosition="0"/>
    </format>
    <format dxfId="517">
      <pivotArea field="8" type="button" dataOnly="0" labelOnly="1" outline="0"/>
    </format>
    <format dxfId="516">
      <pivotArea field="8" type="button" dataOnly="0" labelOnly="1" outline="0"/>
    </format>
    <format dxfId="515">
      <pivotArea type="all" dataOnly="0" outline="0" fieldPosition="0"/>
    </format>
    <format dxfId="514">
      <pivotArea type="all" dataOnly="0" outline="0" fieldPosition="0"/>
    </format>
    <format dxfId="513">
      <pivotArea field="9" type="button" dataOnly="0" labelOnly="1" outline="0"/>
    </format>
    <format dxfId="512">
      <pivotArea field="9" type="button" dataOnly="0" labelOnly="1" outline="0"/>
    </format>
    <format dxfId="511">
      <pivotArea field="10" type="button" dataOnly="0" labelOnly="1" outline="0"/>
    </format>
    <format dxfId="510">
      <pivotArea field="10" type="button" dataOnly="0" labelOnly="1" outline="0"/>
    </format>
    <format dxfId="509">
      <pivotArea field="11" type="button" dataOnly="0" labelOnly="1" outline="0"/>
    </format>
    <format dxfId="508">
      <pivotArea field="11" type="button" dataOnly="0" labelOnly="1" outline="0"/>
    </format>
    <format dxfId="507">
      <pivotArea type="all" dataOnly="0" outline="0" fieldPosition="0"/>
    </format>
    <format dxfId="506">
      <pivotArea type="all" dataOnly="0" outline="0" fieldPosition="0"/>
    </format>
    <format dxfId="505">
      <pivotArea field="12" type="button" dataOnly="0" labelOnly="1" outline="0"/>
    </format>
    <format dxfId="504">
      <pivotArea field="12" type="button" dataOnly="0" labelOnly="1" outline="0"/>
    </format>
    <format dxfId="503">
      <pivotArea field="13" type="button" dataOnly="0" labelOnly="1" outline="0"/>
    </format>
    <format dxfId="502">
      <pivotArea field="13" type="button" dataOnly="0" labelOnly="1" outline="0"/>
    </format>
    <format dxfId="501">
      <pivotArea field="18" type="button" dataOnly="0" labelOnly="1" outline="0"/>
    </format>
    <format dxfId="500">
      <pivotArea field="18" type="button" dataOnly="0" labelOnly="1" outline="0"/>
    </format>
    <format dxfId="499">
      <pivotArea field="22" type="button" dataOnly="0" labelOnly="1" outline="0"/>
    </format>
    <format dxfId="498">
      <pivotArea field="22" type="button" dataOnly="0" labelOnly="1" outline="0"/>
    </format>
    <format dxfId="497">
      <pivotArea field="24" type="button" dataOnly="0" labelOnly="1" outline="0"/>
    </format>
    <format dxfId="496">
      <pivotArea field="24" type="button" dataOnly="0" labelOnly="1" outline="0"/>
    </format>
    <format dxfId="495">
      <pivotArea field="26" type="button" dataOnly="0" labelOnly="1" outline="0"/>
    </format>
    <format dxfId="494">
      <pivotArea field="26" type="button" dataOnly="0" labelOnly="1" outline="0"/>
    </format>
    <format dxfId="493">
      <pivotArea field="36" type="button" dataOnly="0" labelOnly="1" outline="0"/>
    </format>
    <format dxfId="492">
      <pivotArea field="36" type="button" dataOnly="0" labelOnly="1" outline="0"/>
    </format>
    <format dxfId="491">
      <pivotArea outline="0" fieldPosition="0">
        <references count="1">
          <reference field="4294967294" count="1">
            <x v="1"/>
          </reference>
        </references>
      </pivotArea>
    </format>
    <format dxfId="490">
      <pivotArea field="43" type="button" dataOnly="0" labelOnly="1" outline="0" axis="axisRow" fieldPosition="0"/>
    </format>
    <format dxfId="48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88">
      <pivotArea field="43" type="button" dataOnly="0" labelOnly="1" outline="0" axis="axisRow" fieldPosition="0"/>
    </format>
    <format dxfId="48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86">
      <pivotArea field="2" type="button" dataOnly="0" labelOnly="1" outline="0" axis="axisPage" fieldPosition="1"/>
    </format>
    <format dxfId="485">
      <pivotArea field="3" type="button" dataOnly="0" labelOnly="1" outline="0" axis="axisPage" fieldPosition="2"/>
    </format>
    <format dxfId="484">
      <pivotArea dataOnly="0" labelOnly="1" outline="0" fieldPosition="0">
        <references count="1">
          <reference field="3" count="0"/>
        </references>
      </pivotArea>
    </format>
    <format dxfId="483">
      <pivotArea field="4" type="button" dataOnly="0" labelOnly="1" outline="0" axis="axisPage" fieldPosition="3"/>
    </format>
    <format dxfId="482">
      <pivotArea dataOnly="0" labelOnly="1" outline="0" fieldPosition="0">
        <references count="1">
          <reference field="4" count="0"/>
        </references>
      </pivotArea>
    </format>
    <format dxfId="481">
      <pivotArea field="5" type="button" dataOnly="0" labelOnly="1" outline="0" axis="axisPage" fieldPosition="4"/>
    </format>
    <format dxfId="480">
      <pivotArea dataOnly="0" labelOnly="1" outline="0" fieldPosition="0">
        <references count="1">
          <reference field="5" count="0"/>
        </references>
      </pivotArea>
    </format>
    <format dxfId="479">
      <pivotArea field="43" type="button" dataOnly="0" labelOnly="1" outline="0" axis="axisRow" fieldPosition="0"/>
    </format>
    <format dxfId="47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7">
      <pivotArea grandRow="1" outline="0" collapsedLevelsAreSubtotals="1" fieldPosition="0"/>
    </format>
    <format dxfId="476">
      <pivotArea dataOnly="0" labelOnly="1" grandRow="1" outline="0" fieldPosition="0"/>
    </format>
    <format dxfId="475">
      <pivotArea dataOnly="0" labelOnly="1" outline="0" fieldPosition="0">
        <references count="1">
          <reference field="2" count="0"/>
        </references>
      </pivotArea>
    </format>
    <format dxfId="474">
      <pivotArea dataOnly="0" labelOnly="1" outline="0" fieldPosition="0">
        <references count="1">
          <reference field="2" count="0"/>
        </references>
      </pivotArea>
    </format>
    <format dxfId="473">
      <pivotArea field="43" type="button" dataOnly="0" labelOnly="1" outline="0" axis="axisRow" fieldPosition="0"/>
    </format>
    <format dxfId="4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3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3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3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3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3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3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43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3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3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3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3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3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43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43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3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3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3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1000000}" name="PivotTable3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39:C44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m="1" x="6"/>
        <item x="1"/>
        <item x="0"/>
        <item x="3"/>
        <item x="2"/>
        <item m="1" x="4"/>
        <item m="1" x="7"/>
        <item m="1" x="5"/>
        <item t="default"/>
      </items>
    </pivotField>
    <pivotField axis="axisRow" dataField="1" showAll="0">
      <items count="9">
        <item x="0"/>
        <item x="1"/>
        <item x="3"/>
        <item x="2"/>
        <item m="1" x="6"/>
        <item m="1" x="4"/>
        <item m="1" x="7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4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8b" fld="44" subtotal="count" baseField="45" baseItem="0"/>
    <dataField name="Percentage of Question 8b" fld="44" subtotal="count" showDataAs="percentOfTotal" baseField="45" baseItem="0" numFmtId="10"/>
  </dataFields>
  <formats count="76">
    <format dxfId="621">
      <pivotArea field="2" type="button" dataOnly="0" labelOnly="1" outline="0" axis="axisPage" fieldPosition="1"/>
    </format>
    <format dxfId="620">
      <pivotArea field="3" type="button" dataOnly="0" labelOnly="1" outline="0" axis="axisPage" fieldPosition="2"/>
    </format>
    <format dxfId="619">
      <pivotArea dataOnly="0" labelOnly="1" outline="0" fieldPosition="0">
        <references count="1">
          <reference field="3" count="0"/>
        </references>
      </pivotArea>
    </format>
    <format dxfId="618">
      <pivotArea field="4" type="button" dataOnly="0" labelOnly="1" outline="0" axis="axisPage" fieldPosition="3"/>
    </format>
    <format dxfId="617">
      <pivotArea dataOnly="0" labelOnly="1" outline="0" fieldPosition="0">
        <references count="1">
          <reference field="4" count="0"/>
        </references>
      </pivotArea>
    </format>
    <format dxfId="616">
      <pivotArea field="5" type="button" dataOnly="0" labelOnly="1" outline="0" axis="axisPage" fieldPosition="4"/>
    </format>
    <format dxfId="615">
      <pivotArea dataOnly="0" labelOnly="1" outline="0" fieldPosition="0">
        <references count="1">
          <reference field="5" count="0"/>
        </references>
      </pivotArea>
    </format>
    <format dxfId="614">
      <pivotArea field="2" type="button" dataOnly="0" labelOnly="1" outline="0" axis="axisPage" fieldPosition="1"/>
    </format>
    <format dxfId="613">
      <pivotArea field="3" type="button" dataOnly="0" labelOnly="1" outline="0" axis="axisPage" fieldPosition="2"/>
    </format>
    <format dxfId="612">
      <pivotArea dataOnly="0" labelOnly="1" outline="0" fieldPosition="0">
        <references count="1">
          <reference field="3" count="0"/>
        </references>
      </pivotArea>
    </format>
    <format dxfId="611">
      <pivotArea field="4" type="button" dataOnly="0" labelOnly="1" outline="0" axis="axisPage" fieldPosition="3"/>
    </format>
    <format dxfId="610">
      <pivotArea dataOnly="0" labelOnly="1" outline="0" fieldPosition="0">
        <references count="1">
          <reference field="4" count="0"/>
        </references>
      </pivotArea>
    </format>
    <format dxfId="609">
      <pivotArea field="5" type="button" dataOnly="0" labelOnly="1" outline="0" axis="axisPage" fieldPosition="4"/>
    </format>
    <format dxfId="608">
      <pivotArea dataOnly="0" labelOnly="1" outline="0" fieldPosition="0">
        <references count="1">
          <reference field="5" count="0"/>
        </references>
      </pivotArea>
    </format>
    <format dxfId="607">
      <pivotArea field="2" type="button" dataOnly="0" labelOnly="1" outline="0" axis="axisPage" fieldPosition="1"/>
    </format>
    <format dxfId="606">
      <pivotArea field="3" type="button" dataOnly="0" labelOnly="1" outline="0" axis="axisPage" fieldPosition="2"/>
    </format>
    <format dxfId="605">
      <pivotArea dataOnly="0" labelOnly="1" outline="0" fieldPosition="0">
        <references count="1">
          <reference field="3" count="0"/>
        </references>
      </pivotArea>
    </format>
    <format dxfId="604">
      <pivotArea field="4" type="button" dataOnly="0" labelOnly="1" outline="0" axis="axisPage" fieldPosition="3"/>
    </format>
    <format dxfId="603">
      <pivotArea dataOnly="0" labelOnly="1" outline="0" fieldPosition="0">
        <references count="1">
          <reference field="4" count="0"/>
        </references>
      </pivotArea>
    </format>
    <format dxfId="602">
      <pivotArea field="5" type="button" dataOnly="0" labelOnly="1" outline="0" axis="axisPage" fieldPosition="4"/>
    </format>
    <format dxfId="601">
      <pivotArea dataOnly="0" labelOnly="1" outline="0" fieldPosition="0">
        <references count="1">
          <reference field="5" count="0"/>
        </references>
      </pivotArea>
    </format>
    <format dxfId="600">
      <pivotArea type="all" dataOnly="0" outline="0" fieldPosition="0"/>
    </format>
    <format dxfId="599">
      <pivotArea field="7" type="button" dataOnly="0" labelOnly="1" outline="0"/>
    </format>
    <format dxfId="598">
      <pivotArea field="7" type="button" dataOnly="0" labelOnly="1" outline="0"/>
    </format>
    <format dxfId="597">
      <pivotArea grandRow="1" outline="0" collapsedLevelsAreSubtotals="1" fieldPosition="0"/>
    </format>
    <format dxfId="596">
      <pivotArea dataOnly="0" labelOnly="1" grandRow="1" outline="0" fieldPosition="0"/>
    </format>
    <format dxfId="595">
      <pivotArea grandRow="1" outline="0" collapsedLevelsAreSubtotals="1" fieldPosition="0"/>
    </format>
    <format dxfId="594">
      <pivotArea dataOnly="0" labelOnly="1" grandRow="1" outline="0" fieldPosition="0"/>
    </format>
    <format dxfId="593">
      <pivotArea field="8" type="button" dataOnly="0" labelOnly="1" outline="0"/>
    </format>
    <format dxfId="592">
      <pivotArea field="8" type="button" dataOnly="0" labelOnly="1" outline="0"/>
    </format>
    <format dxfId="591">
      <pivotArea type="all" dataOnly="0" outline="0" fieldPosition="0"/>
    </format>
    <format dxfId="590">
      <pivotArea type="all" dataOnly="0" outline="0" fieldPosition="0"/>
    </format>
    <format dxfId="589">
      <pivotArea field="9" type="button" dataOnly="0" labelOnly="1" outline="0"/>
    </format>
    <format dxfId="588">
      <pivotArea field="9" type="button" dataOnly="0" labelOnly="1" outline="0"/>
    </format>
    <format dxfId="587">
      <pivotArea field="10" type="button" dataOnly="0" labelOnly="1" outline="0"/>
    </format>
    <format dxfId="586">
      <pivotArea field="10" type="button" dataOnly="0" labelOnly="1" outline="0"/>
    </format>
    <format dxfId="585">
      <pivotArea field="11" type="button" dataOnly="0" labelOnly="1" outline="0"/>
    </format>
    <format dxfId="584">
      <pivotArea field="11" type="button" dataOnly="0" labelOnly="1" outline="0"/>
    </format>
    <format dxfId="583">
      <pivotArea type="all" dataOnly="0" outline="0" fieldPosition="0"/>
    </format>
    <format dxfId="582">
      <pivotArea type="all" dataOnly="0" outline="0" fieldPosition="0"/>
    </format>
    <format dxfId="581">
      <pivotArea field="12" type="button" dataOnly="0" labelOnly="1" outline="0"/>
    </format>
    <format dxfId="580">
      <pivotArea field="12" type="button" dataOnly="0" labelOnly="1" outline="0"/>
    </format>
    <format dxfId="579">
      <pivotArea field="13" type="button" dataOnly="0" labelOnly="1" outline="0"/>
    </format>
    <format dxfId="578">
      <pivotArea field="13" type="button" dataOnly="0" labelOnly="1" outline="0"/>
    </format>
    <format dxfId="577">
      <pivotArea field="18" type="button" dataOnly="0" labelOnly="1" outline="0"/>
    </format>
    <format dxfId="576">
      <pivotArea field="18" type="button" dataOnly="0" labelOnly="1" outline="0"/>
    </format>
    <format dxfId="575">
      <pivotArea field="22" type="button" dataOnly="0" labelOnly="1" outline="0"/>
    </format>
    <format dxfId="574">
      <pivotArea field="22" type="button" dataOnly="0" labelOnly="1" outline="0"/>
    </format>
    <format dxfId="573">
      <pivotArea field="24" type="button" dataOnly="0" labelOnly="1" outline="0"/>
    </format>
    <format dxfId="572">
      <pivotArea field="24" type="button" dataOnly="0" labelOnly="1" outline="0"/>
    </format>
    <format dxfId="571">
      <pivotArea field="26" type="button" dataOnly="0" labelOnly="1" outline="0"/>
    </format>
    <format dxfId="570">
      <pivotArea field="26" type="button" dataOnly="0" labelOnly="1" outline="0"/>
    </format>
    <format dxfId="569">
      <pivotArea field="36" type="button" dataOnly="0" labelOnly="1" outline="0"/>
    </format>
    <format dxfId="568">
      <pivotArea field="36" type="button" dataOnly="0" labelOnly="1" outline="0"/>
    </format>
    <format dxfId="567">
      <pivotArea field="43" type="button" dataOnly="0" labelOnly="1" outline="0"/>
    </format>
    <format dxfId="566">
      <pivotArea field="43" type="button" dataOnly="0" labelOnly="1" outline="0"/>
    </format>
    <format dxfId="565">
      <pivotArea outline="0" fieldPosition="0">
        <references count="1">
          <reference field="4294967294" count="1">
            <x v="1"/>
          </reference>
        </references>
      </pivotArea>
    </format>
    <format dxfId="564">
      <pivotArea field="44" type="button" dataOnly="0" labelOnly="1" outline="0" axis="axisRow" fieldPosition="0"/>
    </format>
    <format dxfId="56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62">
      <pivotArea field="44" type="button" dataOnly="0" labelOnly="1" outline="0" axis="axisRow" fieldPosition="0"/>
    </format>
    <format dxfId="56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60">
      <pivotArea field="2" type="button" dataOnly="0" labelOnly="1" outline="0" axis="axisPage" fieldPosition="1"/>
    </format>
    <format dxfId="559">
      <pivotArea field="3" type="button" dataOnly="0" labelOnly="1" outline="0" axis="axisPage" fieldPosition="2"/>
    </format>
    <format dxfId="558">
      <pivotArea dataOnly="0" labelOnly="1" outline="0" fieldPosition="0">
        <references count="1">
          <reference field="3" count="0"/>
        </references>
      </pivotArea>
    </format>
    <format dxfId="557">
      <pivotArea field="4" type="button" dataOnly="0" labelOnly="1" outline="0" axis="axisPage" fieldPosition="3"/>
    </format>
    <format dxfId="556">
      <pivotArea dataOnly="0" labelOnly="1" outline="0" fieldPosition="0">
        <references count="1">
          <reference field="4" count="0"/>
        </references>
      </pivotArea>
    </format>
    <format dxfId="555">
      <pivotArea field="5" type="button" dataOnly="0" labelOnly="1" outline="0" axis="axisPage" fieldPosition="4"/>
    </format>
    <format dxfId="554">
      <pivotArea dataOnly="0" labelOnly="1" outline="0" fieldPosition="0">
        <references count="1">
          <reference field="5" count="0"/>
        </references>
      </pivotArea>
    </format>
    <format dxfId="553">
      <pivotArea field="44" type="button" dataOnly="0" labelOnly="1" outline="0" axis="axisRow" fieldPosition="0"/>
    </format>
    <format dxfId="55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51">
      <pivotArea grandRow="1" outline="0" collapsedLevelsAreSubtotals="1" fieldPosition="0"/>
    </format>
    <format dxfId="550">
      <pivotArea dataOnly="0" labelOnly="1" grandRow="1" outline="0" fieldPosition="0"/>
    </format>
    <format dxfId="549">
      <pivotArea dataOnly="0" labelOnly="1" outline="0" fieldPosition="0">
        <references count="1">
          <reference field="2" count="0"/>
        </references>
      </pivotArea>
    </format>
    <format dxfId="548">
      <pivotArea dataOnly="0" labelOnly="1" outline="0" fieldPosition="0">
        <references count="1">
          <reference field="2" count="0"/>
        </references>
      </pivotArea>
    </format>
    <format dxfId="547">
      <pivotArea field="44" type="button" dataOnly="0" labelOnly="1" outline="0" axis="axisRow" fieldPosition="0"/>
    </format>
    <format dxfId="54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4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4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4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4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4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4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44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4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4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4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4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4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44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44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4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4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2000000}" name="PivotTable34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57:C62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m="1" x="6"/>
        <item x="1"/>
        <item x="0"/>
        <item x="3"/>
        <item x="2"/>
        <item m="1" x="4"/>
        <item m="1" x="7"/>
        <item m="1" x="5"/>
        <item t="default"/>
      </items>
    </pivotField>
    <pivotField showAll="0">
      <items count="9">
        <item m="1" x="6"/>
        <item x="1"/>
        <item x="3"/>
        <item x="0"/>
        <item x="2"/>
        <item m="1" x="4"/>
        <item m="1" x="7"/>
        <item m="1" x="5"/>
        <item t="default"/>
      </items>
    </pivotField>
    <pivotField axis="axisRow" dataField="1" showAll="0">
      <items count="9">
        <item x="2"/>
        <item x="1"/>
        <item x="3"/>
        <item x="0"/>
        <item m="1" x="6"/>
        <item m="1" x="4"/>
        <item m="1" x="7"/>
        <item m="1" x="5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4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8c" fld="45" subtotal="count" baseField="46" baseItem="0"/>
    <dataField name="Percentage of Question 8c" fld="45" subtotal="count" showDataAs="percentOfTotal" baseField="46" baseItem="0" numFmtId="10"/>
  </dataFields>
  <formats count="78">
    <format dxfId="699">
      <pivotArea field="2" type="button" dataOnly="0" labelOnly="1" outline="0" axis="axisPage" fieldPosition="1"/>
    </format>
    <format dxfId="698">
      <pivotArea field="3" type="button" dataOnly="0" labelOnly="1" outline="0" axis="axisPage" fieldPosition="2"/>
    </format>
    <format dxfId="697">
      <pivotArea dataOnly="0" labelOnly="1" outline="0" fieldPosition="0">
        <references count="1">
          <reference field="3" count="0"/>
        </references>
      </pivotArea>
    </format>
    <format dxfId="696">
      <pivotArea field="4" type="button" dataOnly="0" labelOnly="1" outline="0" axis="axisPage" fieldPosition="3"/>
    </format>
    <format dxfId="695">
      <pivotArea dataOnly="0" labelOnly="1" outline="0" fieldPosition="0">
        <references count="1">
          <reference field="4" count="0"/>
        </references>
      </pivotArea>
    </format>
    <format dxfId="694">
      <pivotArea field="5" type="button" dataOnly="0" labelOnly="1" outline="0" axis="axisPage" fieldPosition="4"/>
    </format>
    <format dxfId="693">
      <pivotArea dataOnly="0" labelOnly="1" outline="0" fieldPosition="0">
        <references count="1">
          <reference field="5" count="0"/>
        </references>
      </pivotArea>
    </format>
    <format dxfId="692">
      <pivotArea field="2" type="button" dataOnly="0" labelOnly="1" outline="0" axis="axisPage" fieldPosition="1"/>
    </format>
    <format dxfId="691">
      <pivotArea field="3" type="button" dataOnly="0" labelOnly="1" outline="0" axis="axisPage" fieldPosition="2"/>
    </format>
    <format dxfId="690">
      <pivotArea dataOnly="0" labelOnly="1" outline="0" fieldPosition="0">
        <references count="1">
          <reference field="3" count="0"/>
        </references>
      </pivotArea>
    </format>
    <format dxfId="689">
      <pivotArea field="4" type="button" dataOnly="0" labelOnly="1" outline="0" axis="axisPage" fieldPosition="3"/>
    </format>
    <format dxfId="688">
      <pivotArea dataOnly="0" labelOnly="1" outline="0" fieldPosition="0">
        <references count="1">
          <reference field="4" count="0"/>
        </references>
      </pivotArea>
    </format>
    <format dxfId="687">
      <pivotArea field="5" type="button" dataOnly="0" labelOnly="1" outline="0" axis="axisPage" fieldPosition="4"/>
    </format>
    <format dxfId="686">
      <pivotArea dataOnly="0" labelOnly="1" outline="0" fieldPosition="0">
        <references count="1">
          <reference field="5" count="0"/>
        </references>
      </pivotArea>
    </format>
    <format dxfId="685">
      <pivotArea field="2" type="button" dataOnly="0" labelOnly="1" outline="0" axis="axisPage" fieldPosition="1"/>
    </format>
    <format dxfId="684">
      <pivotArea field="3" type="button" dataOnly="0" labelOnly="1" outline="0" axis="axisPage" fieldPosition="2"/>
    </format>
    <format dxfId="683">
      <pivotArea dataOnly="0" labelOnly="1" outline="0" fieldPosition="0">
        <references count="1">
          <reference field="3" count="0"/>
        </references>
      </pivotArea>
    </format>
    <format dxfId="682">
      <pivotArea field="4" type="button" dataOnly="0" labelOnly="1" outline="0" axis="axisPage" fieldPosition="3"/>
    </format>
    <format dxfId="681">
      <pivotArea dataOnly="0" labelOnly="1" outline="0" fieldPosition="0">
        <references count="1">
          <reference field="4" count="0"/>
        </references>
      </pivotArea>
    </format>
    <format dxfId="680">
      <pivotArea field="5" type="button" dataOnly="0" labelOnly="1" outline="0" axis="axisPage" fieldPosition="4"/>
    </format>
    <format dxfId="679">
      <pivotArea dataOnly="0" labelOnly="1" outline="0" fieldPosition="0">
        <references count="1">
          <reference field="5" count="0"/>
        </references>
      </pivotArea>
    </format>
    <format dxfId="678">
      <pivotArea type="all" dataOnly="0" outline="0" fieldPosition="0"/>
    </format>
    <format dxfId="677">
      <pivotArea field="7" type="button" dataOnly="0" labelOnly="1" outline="0"/>
    </format>
    <format dxfId="676">
      <pivotArea field="7" type="button" dataOnly="0" labelOnly="1" outline="0"/>
    </format>
    <format dxfId="675">
      <pivotArea grandRow="1" outline="0" collapsedLevelsAreSubtotals="1" fieldPosition="0"/>
    </format>
    <format dxfId="674">
      <pivotArea dataOnly="0" labelOnly="1" grandRow="1" outline="0" fieldPosition="0"/>
    </format>
    <format dxfId="673">
      <pivotArea grandRow="1" outline="0" collapsedLevelsAreSubtotals="1" fieldPosition="0"/>
    </format>
    <format dxfId="672">
      <pivotArea dataOnly="0" labelOnly="1" grandRow="1" outline="0" fieldPosition="0"/>
    </format>
    <format dxfId="671">
      <pivotArea field="8" type="button" dataOnly="0" labelOnly="1" outline="0"/>
    </format>
    <format dxfId="670">
      <pivotArea field="8" type="button" dataOnly="0" labelOnly="1" outline="0"/>
    </format>
    <format dxfId="669">
      <pivotArea type="all" dataOnly="0" outline="0" fieldPosition="0"/>
    </format>
    <format dxfId="668">
      <pivotArea type="all" dataOnly="0" outline="0" fieldPosition="0"/>
    </format>
    <format dxfId="667">
      <pivotArea field="9" type="button" dataOnly="0" labelOnly="1" outline="0"/>
    </format>
    <format dxfId="666">
      <pivotArea field="9" type="button" dataOnly="0" labelOnly="1" outline="0"/>
    </format>
    <format dxfId="665">
      <pivotArea field="10" type="button" dataOnly="0" labelOnly="1" outline="0"/>
    </format>
    <format dxfId="664">
      <pivotArea field="10" type="button" dataOnly="0" labelOnly="1" outline="0"/>
    </format>
    <format dxfId="663">
      <pivotArea field="11" type="button" dataOnly="0" labelOnly="1" outline="0"/>
    </format>
    <format dxfId="662">
      <pivotArea field="11" type="button" dataOnly="0" labelOnly="1" outline="0"/>
    </format>
    <format dxfId="661">
      <pivotArea type="all" dataOnly="0" outline="0" fieldPosition="0"/>
    </format>
    <format dxfId="660">
      <pivotArea type="all" dataOnly="0" outline="0" fieldPosition="0"/>
    </format>
    <format dxfId="659">
      <pivotArea field="12" type="button" dataOnly="0" labelOnly="1" outline="0"/>
    </format>
    <format dxfId="658">
      <pivotArea field="12" type="button" dataOnly="0" labelOnly="1" outline="0"/>
    </format>
    <format dxfId="657">
      <pivotArea field="13" type="button" dataOnly="0" labelOnly="1" outline="0"/>
    </format>
    <format dxfId="656">
      <pivotArea field="13" type="button" dataOnly="0" labelOnly="1" outline="0"/>
    </format>
    <format dxfId="655">
      <pivotArea field="18" type="button" dataOnly="0" labelOnly="1" outline="0"/>
    </format>
    <format dxfId="654">
      <pivotArea field="18" type="button" dataOnly="0" labelOnly="1" outline="0"/>
    </format>
    <format dxfId="653">
      <pivotArea field="22" type="button" dataOnly="0" labelOnly="1" outline="0"/>
    </format>
    <format dxfId="652">
      <pivotArea field="22" type="button" dataOnly="0" labelOnly="1" outline="0"/>
    </format>
    <format dxfId="651">
      <pivotArea field="24" type="button" dataOnly="0" labelOnly="1" outline="0"/>
    </format>
    <format dxfId="650">
      <pivotArea field="24" type="button" dataOnly="0" labelOnly="1" outline="0"/>
    </format>
    <format dxfId="649">
      <pivotArea field="26" type="button" dataOnly="0" labelOnly="1" outline="0"/>
    </format>
    <format dxfId="648">
      <pivotArea field="26" type="button" dataOnly="0" labelOnly="1" outline="0"/>
    </format>
    <format dxfId="647">
      <pivotArea field="36" type="button" dataOnly="0" labelOnly="1" outline="0"/>
    </format>
    <format dxfId="646">
      <pivotArea field="36" type="button" dataOnly="0" labelOnly="1" outline="0"/>
    </format>
    <format dxfId="645">
      <pivotArea field="43" type="button" dataOnly="0" labelOnly="1" outline="0"/>
    </format>
    <format dxfId="644">
      <pivotArea field="43" type="button" dataOnly="0" labelOnly="1" outline="0"/>
    </format>
    <format dxfId="643">
      <pivotArea field="44" type="button" dataOnly="0" labelOnly="1" outline="0"/>
    </format>
    <format dxfId="642">
      <pivotArea field="44" type="button" dataOnly="0" labelOnly="1" outline="0"/>
    </format>
    <format dxfId="641">
      <pivotArea outline="0" fieldPosition="0">
        <references count="1">
          <reference field="4294967294" count="1">
            <x v="1"/>
          </reference>
        </references>
      </pivotArea>
    </format>
    <format dxfId="640">
      <pivotArea field="45" type="button" dataOnly="0" labelOnly="1" outline="0" axis="axisRow" fieldPosition="0"/>
    </format>
    <format dxfId="63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38">
      <pivotArea field="45" type="button" dataOnly="0" labelOnly="1" outline="0" axis="axisRow" fieldPosition="0"/>
    </format>
    <format dxfId="63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36">
      <pivotArea field="2" type="button" dataOnly="0" labelOnly="1" outline="0" axis="axisPage" fieldPosition="1"/>
    </format>
    <format dxfId="635">
      <pivotArea field="3" type="button" dataOnly="0" labelOnly="1" outline="0" axis="axisPage" fieldPosition="2"/>
    </format>
    <format dxfId="634">
      <pivotArea dataOnly="0" labelOnly="1" outline="0" fieldPosition="0">
        <references count="1">
          <reference field="3" count="0"/>
        </references>
      </pivotArea>
    </format>
    <format dxfId="633">
      <pivotArea field="4" type="button" dataOnly="0" labelOnly="1" outline="0" axis="axisPage" fieldPosition="3"/>
    </format>
    <format dxfId="632">
      <pivotArea dataOnly="0" labelOnly="1" outline="0" fieldPosition="0">
        <references count="1">
          <reference field="4" count="0"/>
        </references>
      </pivotArea>
    </format>
    <format dxfId="631">
      <pivotArea field="5" type="button" dataOnly="0" labelOnly="1" outline="0" axis="axisPage" fieldPosition="4"/>
    </format>
    <format dxfId="630">
      <pivotArea dataOnly="0" labelOnly="1" outline="0" fieldPosition="0">
        <references count="1">
          <reference field="5" count="0"/>
        </references>
      </pivotArea>
    </format>
    <format dxfId="629">
      <pivotArea field="45" type="button" dataOnly="0" labelOnly="1" outline="0" axis="axisRow" fieldPosition="0"/>
    </format>
    <format dxfId="62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27">
      <pivotArea grandRow="1" outline="0" collapsedLevelsAreSubtotals="1" fieldPosition="0"/>
    </format>
    <format dxfId="626">
      <pivotArea dataOnly="0" labelOnly="1" grandRow="1" outline="0" fieldPosition="0"/>
    </format>
    <format dxfId="625">
      <pivotArea dataOnly="0" labelOnly="1" outline="0" fieldPosition="0">
        <references count="1">
          <reference field="2" count="0"/>
        </references>
      </pivotArea>
    </format>
    <format dxfId="624">
      <pivotArea dataOnly="0" labelOnly="1" outline="0" fieldPosition="0">
        <references count="1">
          <reference field="2" count="0"/>
        </references>
      </pivotArea>
    </format>
    <format dxfId="623">
      <pivotArea field="45" type="button" dataOnly="0" labelOnly="1" outline="0" axis="axisRow" fieldPosition="0"/>
    </format>
    <format dxfId="62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5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5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5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5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5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5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45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5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5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5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5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5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45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45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5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5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5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2000000}" name="PivotTable38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58:C6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m="1" x="6"/>
        <item x="1"/>
        <item x="0"/>
        <item x="3"/>
        <item x="2"/>
        <item m="1" x="4"/>
        <item m="1" x="7"/>
        <item m="1" x="5"/>
        <item t="default"/>
      </items>
    </pivotField>
    <pivotField showAll="0"/>
    <pivotField showAll="0"/>
    <pivotField showAll="0"/>
    <pivotField showAll="0">
      <items count="8">
        <item m="1" x="6"/>
        <item x="0"/>
        <item x="3"/>
        <item x="1"/>
        <item x="2"/>
        <item m="1" x="4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axis="axisRow" dataField="1" showAll="0">
      <items count="9">
        <item x="1"/>
        <item x="0"/>
        <item x="2"/>
        <item x="3"/>
        <item m="1" x="6"/>
        <item m="1" x="4"/>
        <item h="1" m="1" x="7"/>
        <item h="1" m="1" x="5"/>
        <item t="default"/>
      </items>
    </pivotField>
    <pivotField showAll="0"/>
    <pivotField showAll="0"/>
  </pivotFields>
  <rowFields count="1">
    <field x="49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9c" fld="49" subtotal="count" baseField="50" baseItem="0"/>
    <dataField name="Percentage of Question 9c" fld="49" subtotal="count" showDataAs="percentOfTotal" baseField="50" baseItem="0" numFmtId="10"/>
  </dataFields>
  <formats count="80">
    <format dxfId="237">
      <pivotArea field="2" type="button" dataOnly="0" labelOnly="1" outline="0" axis="axisPage" fieldPosition="1"/>
    </format>
    <format dxfId="236">
      <pivotArea field="3" type="button" dataOnly="0" labelOnly="1" outline="0" axis="axisPage" fieldPosition="2"/>
    </format>
    <format dxfId="235">
      <pivotArea dataOnly="0" labelOnly="1" outline="0" fieldPosition="0">
        <references count="1">
          <reference field="3" count="0"/>
        </references>
      </pivotArea>
    </format>
    <format dxfId="234">
      <pivotArea field="4" type="button" dataOnly="0" labelOnly="1" outline="0" axis="axisPage" fieldPosition="3"/>
    </format>
    <format dxfId="233">
      <pivotArea dataOnly="0" labelOnly="1" outline="0" fieldPosition="0">
        <references count="1">
          <reference field="4" count="0"/>
        </references>
      </pivotArea>
    </format>
    <format dxfId="232">
      <pivotArea field="5" type="button" dataOnly="0" labelOnly="1" outline="0" axis="axisPage" fieldPosition="4"/>
    </format>
    <format dxfId="231">
      <pivotArea dataOnly="0" labelOnly="1" outline="0" fieldPosition="0">
        <references count="1">
          <reference field="5" count="0"/>
        </references>
      </pivotArea>
    </format>
    <format dxfId="230">
      <pivotArea field="2" type="button" dataOnly="0" labelOnly="1" outline="0" axis="axisPage" fieldPosition="1"/>
    </format>
    <format dxfId="229">
      <pivotArea field="3" type="button" dataOnly="0" labelOnly="1" outline="0" axis="axisPage" fieldPosition="2"/>
    </format>
    <format dxfId="228">
      <pivotArea dataOnly="0" labelOnly="1" outline="0" fieldPosition="0">
        <references count="1">
          <reference field="3" count="0"/>
        </references>
      </pivotArea>
    </format>
    <format dxfId="227">
      <pivotArea field="4" type="button" dataOnly="0" labelOnly="1" outline="0" axis="axisPage" fieldPosition="3"/>
    </format>
    <format dxfId="226">
      <pivotArea dataOnly="0" labelOnly="1" outline="0" fieldPosition="0">
        <references count="1">
          <reference field="4" count="0"/>
        </references>
      </pivotArea>
    </format>
    <format dxfId="225">
      <pivotArea field="5" type="button" dataOnly="0" labelOnly="1" outline="0" axis="axisPage" fieldPosition="4"/>
    </format>
    <format dxfId="224">
      <pivotArea dataOnly="0" labelOnly="1" outline="0" fieldPosition="0">
        <references count="1">
          <reference field="5" count="0"/>
        </references>
      </pivotArea>
    </format>
    <format dxfId="223">
      <pivotArea field="2" type="button" dataOnly="0" labelOnly="1" outline="0" axis="axisPage" fieldPosition="1"/>
    </format>
    <format dxfId="222">
      <pivotArea field="3" type="button" dataOnly="0" labelOnly="1" outline="0" axis="axisPage" fieldPosition="2"/>
    </format>
    <format dxfId="221">
      <pivotArea dataOnly="0" labelOnly="1" outline="0" fieldPosition="0">
        <references count="1">
          <reference field="3" count="0"/>
        </references>
      </pivotArea>
    </format>
    <format dxfId="220">
      <pivotArea field="4" type="button" dataOnly="0" labelOnly="1" outline="0" axis="axisPage" fieldPosition="3"/>
    </format>
    <format dxfId="219">
      <pivotArea dataOnly="0" labelOnly="1" outline="0" fieldPosition="0">
        <references count="1">
          <reference field="4" count="0"/>
        </references>
      </pivotArea>
    </format>
    <format dxfId="218">
      <pivotArea field="5" type="button" dataOnly="0" labelOnly="1" outline="0" axis="axisPage" fieldPosition="4"/>
    </format>
    <format dxfId="217">
      <pivotArea dataOnly="0" labelOnly="1" outline="0" fieldPosition="0">
        <references count="1">
          <reference field="5" count="0"/>
        </references>
      </pivotArea>
    </format>
    <format dxfId="216">
      <pivotArea type="all" dataOnly="0" outline="0" fieldPosition="0"/>
    </format>
    <format dxfId="215">
      <pivotArea field="7" type="button" dataOnly="0" labelOnly="1" outline="0"/>
    </format>
    <format dxfId="214">
      <pivotArea field="7" type="button" dataOnly="0" labelOnly="1" outline="0"/>
    </format>
    <format dxfId="213">
      <pivotArea grandRow="1" outline="0" collapsedLevelsAreSubtotals="1" fieldPosition="0"/>
    </format>
    <format dxfId="212">
      <pivotArea dataOnly="0" labelOnly="1" grandRow="1" outline="0" fieldPosition="0"/>
    </format>
    <format dxfId="211">
      <pivotArea grandRow="1" outline="0" collapsedLevelsAreSubtotals="1" fieldPosition="0"/>
    </format>
    <format dxfId="210">
      <pivotArea dataOnly="0" labelOnly="1" grandRow="1" outline="0" fieldPosition="0"/>
    </format>
    <format dxfId="209">
      <pivotArea field="8" type="button" dataOnly="0" labelOnly="1" outline="0"/>
    </format>
    <format dxfId="208">
      <pivotArea field="8" type="button" dataOnly="0" labelOnly="1" outline="0"/>
    </format>
    <format dxfId="207">
      <pivotArea type="all" dataOnly="0" outline="0" fieldPosition="0"/>
    </format>
    <format dxfId="206">
      <pivotArea type="all" dataOnly="0" outline="0" fieldPosition="0"/>
    </format>
    <format dxfId="205">
      <pivotArea field="9" type="button" dataOnly="0" labelOnly="1" outline="0"/>
    </format>
    <format dxfId="204">
      <pivotArea field="9" type="button" dataOnly="0" labelOnly="1" outline="0"/>
    </format>
    <format dxfId="203">
      <pivotArea field="10" type="button" dataOnly="0" labelOnly="1" outline="0"/>
    </format>
    <format dxfId="202">
      <pivotArea field="10" type="button" dataOnly="0" labelOnly="1" outline="0"/>
    </format>
    <format dxfId="201">
      <pivotArea field="11" type="button" dataOnly="0" labelOnly="1" outline="0"/>
    </format>
    <format dxfId="200">
      <pivotArea field="11" type="button" dataOnly="0" labelOnly="1" outline="0"/>
    </format>
    <format dxfId="199">
      <pivotArea type="all" dataOnly="0" outline="0" fieldPosition="0"/>
    </format>
    <format dxfId="198">
      <pivotArea type="all" dataOnly="0" outline="0" fieldPosition="0"/>
    </format>
    <format dxfId="197">
      <pivotArea field="12" type="button" dataOnly="0" labelOnly="1" outline="0"/>
    </format>
    <format dxfId="196">
      <pivotArea field="12" type="button" dataOnly="0" labelOnly="1" outline="0"/>
    </format>
    <format dxfId="195">
      <pivotArea field="13" type="button" dataOnly="0" labelOnly="1" outline="0"/>
    </format>
    <format dxfId="194">
      <pivotArea field="13" type="button" dataOnly="0" labelOnly="1" outline="0"/>
    </format>
    <format dxfId="193">
      <pivotArea field="18" type="button" dataOnly="0" labelOnly="1" outline="0"/>
    </format>
    <format dxfId="192">
      <pivotArea field="18" type="button" dataOnly="0" labelOnly="1" outline="0"/>
    </format>
    <format dxfId="191">
      <pivotArea field="22" type="button" dataOnly="0" labelOnly="1" outline="0"/>
    </format>
    <format dxfId="190">
      <pivotArea field="22" type="button" dataOnly="0" labelOnly="1" outline="0"/>
    </format>
    <format dxfId="189">
      <pivotArea field="24" type="button" dataOnly="0" labelOnly="1" outline="0"/>
    </format>
    <format dxfId="188">
      <pivotArea field="24" type="button" dataOnly="0" labelOnly="1" outline="0"/>
    </format>
    <format dxfId="187">
      <pivotArea field="26" type="button" dataOnly="0" labelOnly="1" outline="0"/>
    </format>
    <format dxfId="186">
      <pivotArea field="26" type="button" dataOnly="0" labelOnly="1" outline="0"/>
    </format>
    <format dxfId="185">
      <pivotArea field="36" type="button" dataOnly="0" labelOnly="1" outline="0"/>
    </format>
    <format dxfId="184">
      <pivotArea field="36" type="button" dataOnly="0" labelOnly="1" outline="0"/>
    </format>
    <format dxfId="183">
      <pivotArea field="43" type="button" dataOnly="0" labelOnly="1" outline="0"/>
    </format>
    <format dxfId="182">
      <pivotArea field="43" type="button" dataOnly="0" labelOnly="1" outline="0"/>
    </format>
    <format dxfId="181">
      <pivotArea field="47" type="button" dataOnly="0" labelOnly="1" outline="0"/>
    </format>
    <format dxfId="180">
      <pivotArea field="47" type="button" dataOnly="0" labelOnly="1" outline="0"/>
    </format>
    <format dxfId="179">
      <pivotArea field="48" type="button" dataOnly="0" labelOnly="1" outline="0"/>
    </format>
    <format dxfId="178">
      <pivotArea field="48" type="button" dataOnly="0" labelOnly="1" outline="0"/>
    </format>
    <format dxfId="177">
      <pivotArea outline="0" fieldPosition="0">
        <references count="1">
          <reference field="4294967294" count="1">
            <x v="1"/>
          </reference>
        </references>
      </pivotArea>
    </format>
    <format dxfId="176">
      <pivotArea field="49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4">
      <pivotArea field="49" type="button" dataOnly="0" labelOnly="1" outline="0" axis="axisRow" fieldPosition="0"/>
    </format>
    <format dxfId="17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2">
      <pivotArea field="2" type="button" dataOnly="0" labelOnly="1" outline="0" axis="axisPage" fieldPosition="1"/>
    </format>
    <format dxfId="171">
      <pivotArea field="3" type="button" dataOnly="0" labelOnly="1" outline="0" axis="axisPage" fieldPosition="2"/>
    </format>
    <format dxfId="170">
      <pivotArea dataOnly="0" labelOnly="1" outline="0" fieldPosition="0">
        <references count="1">
          <reference field="3" count="0"/>
        </references>
      </pivotArea>
    </format>
    <format dxfId="169">
      <pivotArea field="4" type="button" dataOnly="0" labelOnly="1" outline="0" axis="axisPage" fieldPosition="3"/>
    </format>
    <format dxfId="168">
      <pivotArea dataOnly="0" labelOnly="1" outline="0" fieldPosition="0">
        <references count="1">
          <reference field="4" count="0"/>
        </references>
      </pivotArea>
    </format>
    <format dxfId="167">
      <pivotArea field="5" type="button" dataOnly="0" labelOnly="1" outline="0" axis="axisPage" fieldPosition="4"/>
    </format>
    <format dxfId="166">
      <pivotArea dataOnly="0" labelOnly="1" outline="0" fieldPosition="0">
        <references count="1">
          <reference field="5" count="0"/>
        </references>
      </pivotArea>
    </format>
    <format dxfId="165">
      <pivotArea field="49" type="button" dataOnly="0" labelOnly="1" outline="0" axis="axisRow" fieldPosition="0"/>
    </format>
    <format dxfId="16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3">
      <pivotArea grandRow="1" outline="0" collapsedLevelsAreSubtotals="1" fieldPosition="0"/>
    </format>
    <format dxfId="162">
      <pivotArea dataOnly="0" labelOnly="1" grandRow="1" outline="0" fieldPosition="0"/>
    </format>
    <format dxfId="161">
      <pivotArea dataOnly="0" labelOnly="1" outline="0" fieldPosition="0">
        <references count="1">
          <reference field="2" count="0"/>
        </references>
      </pivotArea>
    </format>
    <format dxfId="160">
      <pivotArea dataOnly="0" labelOnly="1" outline="0" fieldPosition="0">
        <references count="1">
          <reference field="2" count="0"/>
        </references>
      </pivotArea>
    </format>
    <format dxfId="159">
      <pivotArea field="49" type="button" dataOnly="0" labelOnly="1" outline="0" axis="axisRow" fieldPosition="0"/>
    </format>
    <format dxfId="15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9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9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9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9" count="1" selected="0">
            <x v="4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9" count="1" selected="0">
            <x v="3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9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49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9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9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9" count="1" selected="0">
            <x v="4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9" count="1" selected="0">
            <x v="3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9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49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49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9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9" count="1" selected="0">
            <x v="4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9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0000000}" name="PivotTable36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22:C27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m="1" x="6"/>
        <item x="1"/>
        <item x="0"/>
        <item x="3"/>
        <item x="2"/>
        <item m="1" x="4"/>
        <item m="1" x="7"/>
        <item m="1" x="5"/>
        <item t="default"/>
      </items>
    </pivotField>
    <pivotField showAll="0"/>
    <pivotField showAll="0"/>
    <pivotField showAll="0"/>
    <pivotField axis="axisRow" dataField="1" showAll="0">
      <items count="8">
        <item x="1"/>
        <item x="0"/>
        <item x="3"/>
        <item x="2"/>
        <item m="1" x="6"/>
        <item m="1" x="4"/>
        <item h="1" m="1" x="5"/>
        <item t="default"/>
      </items>
    </pivotField>
    <pivotField showAll="0"/>
    <pivotField showAll="0"/>
    <pivotField showAll="0"/>
    <pivotField showAll="0"/>
  </pivotFields>
  <rowFields count="1">
    <field x="4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9a" fld="47" subtotal="count" baseField="48" baseItem="0"/>
    <dataField name="Percentage of Question 9a" fld="47" subtotal="count" showDataAs="percentOfTotal" baseField="48" baseItem="0" numFmtId="10"/>
  </dataFields>
  <formats count="76">
    <format dxfId="313">
      <pivotArea field="2" type="button" dataOnly="0" labelOnly="1" outline="0" axis="axisPage" fieldPosition="1"/>
    </format>
    <format dxfId="312">
      <pivotArea field="3" type="button" dataOnly="0" labelOnly="1" outline="0" axis="axisPage" fieldPosition="2"/>
    </format>
    <format dxfId="311">
      <pivotArea dataOnly="0" labelOnly="1" outline="0" fieldPosition="0">
        <references count="1">
          <reference field="3" count="0"/>
        </references>
      </pivotArea>
    </format>
    <format dxfId="310">
      <pivotArea field="4" type="button" dataOnly="0" labelOnly="1" outline="0" axis="axisPage" fieldPosition="3"/>
    </format>
    <format dxfId="309">
      <pivotArea dataOnly="0" labelOnly="1" outline="0" fieldPosition="0">
        <references count="1">
          <reference field="4" count="0"/>
        </references>
      </pivotArea>
    </format>
    <format dxfId="308">
      <pivotArea field="5" type="button" dataOnly="0" labelOnly="1" outline="0" axis="axisPage" fieldPosition="4"/>
    </format>
    <format dxfId="307">
      <pivotArea dataOnly="0" labelOnly="1" outline="0" fieldPosition="0">
        <references count="1">
          <reference field="5" count="0"/>
        </references>
      </pivotArea>
    </format>
    <format dxfId="306">
      <pivotArea field="2" type="button" dataOnly="0" labelOnly="1" outline="0" axis="axisPage" fieldPosition="1"/>
    </format>
    <format dxfId="305">
      <pivotArea field="3" type="button" dataOnly="0" labelOnly="1" outline="0" axis="axisPage" fieldPosition="2"/>
    </format>
    <format dxfId="304">
      <pivotArea dataOnly="0" labelOnly="1" outline="0" fieldPosition="0">
        <references count="1">
          <reference field="3" count="0"/>
        </references>
      </pivotArea>
    </format>
    <format dxfId="303">
      <pivotArea field="4" type="button" dataOnly="0" labelOnly="1" outline="0" axis="axisPage" fieldPosition="3"/>
    </format>
    <format dxfId="302">
      <pivotArea dataOnly="0" labelOnly="1" outline="0" fieldPosition="0">
        <references count="1">
          <reference field="4" count="0"/>
        </references>
      </pivotArea>
    </format>
    <format dxfId="301">
      <pivotArea field="5" type="button" dataOnly="0" labelOnly="1" outline="0" axis="axisPage" fieldPosition="4"/>
    </format>
    <format dxfId="300">
      <pivotArea dataOnly="0" labelOnly="1" outline="0" fieldPosition="0">
        <references count="1">
          <reference field="5" count="0"/>
        </references>
      </pivotArea>
    </format>
    <format dxfId="299">
      <pivotArea field="2" type="button" dataOnly="0" labelOnly="1" outline="0" axis="axisPage" fieldPosition="1"/>
    </format>
    <format dxfId="298">
      <pivotArea field="3" type="button" dataOnly="0" labelOnly="1" outline="0" axis="axisPage" fieldPosition="2"/>
    </format>
    <format dxfId="297">
      <pivotArea dataOnly="0" labelOnly="1" outline="0" fieldPosition="0">
        <references count="1">
          <reference field="3" count="0"/>
        </references>
      </pivotArea>
    </format>
    <format dxfId="296">
      <pivotArea field="4" type="button" dataOnly="0" labelOnly="1" outline="0" axis="axisPage" fieldPosition="3"/>
    </format>
    <format dxfId="295">
      <pivotArea dataOnly="0" labelOnly="1" outline="0" fieldPosition="0">
        <references count="1">
          <reference field="4" count="0"/>
        </references>
      </pivotArea>
    </format>
    <format dxfId="294">
      <pivotArea field="5" type="button" dataOnly="0" labelOnly="1" outline="0" axis="axisPage" fieldPosition="4"/>
    </format>
    <format dxfId="293">
      <pivotArea dataOnly="0" labelOnly="1" outline="0" fieldPosition="0">
        <references count="1">
          <reference field="5" count="0"/>
        </references>
      </pivotArea>
    </format>
    <format dxfId="292">
      <pivotArea type="all" dataOnly="0" outline="0" fieldPosition="0"/>
    </format>
    <format dxfId="291">
      <pivotArea field="7" type="button" dataOnly="0" labelOnly="1" outline="0"/>
    </format>
    <format dxfId="290">
      <pivotArea field="7" type="button" dataOnly="0" labelOnly="1" outline="0"/>
    </format>
    <format dxfId="289">
      <pivotArea grandRow="1" outline="0" collapsedLevelsAreSubtotals="1" fieldPosition="0"/>
    </format>
    <format dxfId="288">
      <pivotArea dataOnly="0" labelOnly="1" grandRow="1" outline="0" fieldPosition="0"/>
    </format>
    <format dxfId="287">
      <pivotArea grandRow="1" outline="0" collapsedLevelsAreSubtotals="1" fieldPosition="0"/>
    </format>
    <format dxfId="286">
      <pivotArea dataOnly="0" labelOnly="1" grandRow="1" outline="0" fieldPosition="0"/>
    </format>
    <format dxfId="285">
      <pivotArea field="8" type="button" dataOnly="0" labelOnly="1" outline="0"/>
    </format>
    <format dxfId="284">
      <pivotArea field="8" type="button" dataOnly="0" labelOnly="1" outline="0"/>
    </format>
    <format dxfId="283">
      <pivotArea type="all" dataOnly="0" outline="0" fieldPosition="0"/>
    </format>
    <format dxfId="282">
      <pivotArea type="all" dataOnly="0" outline="0" fieldPosition="0"/>
    </format>
    <format dxfId="281">
      <pivotArea field="9" type="button" dataOnly="0" labelOnly="1" outline="0"/>
    </format>
    <format dxfId="280">
      <pivotArea field="9" type="button" dataOnly="0" labelOnly="1" outline="0"/>
    </format>
    <format dxfId="279">
      <pivotArea field="10" type="button" dataOnly="0" labelOnly="1" outline="0"/>
    </format>
    <format dxfId="278">
      <pivotArea field="10" type="button" dataOnly="0" labelOnly="1" outline="0"/>
    </format>
    <format dxfId="277">
      <pivotArea field="11" type="button" dataOnly="0" labelOnly="1" outline="0"/>
    </format>
    <format dxfId="276">
      <pivotArea field="11" type="button" dataOnly="0" labelOnly="1" outline="0"/>
    </format>
    <format dxfId="275">
      <pivotArea type="all" dataOnly="0" outline="0" fieldPosition="0"/>
    </format>
    <format dxfId="274">
      <pivotArea type="all" dataOnly="0" outline="0" fieldPosition="0"/>
    </format>
    <format dxfId="273">
      <pivotArea field="12" type="button" dataOnly="0" labelOnly="1" outline="0"/>
    </format>
    <format dxfId="272">
      <pivotArea field="12" type="button" dataOnly="0" labelOnly="1" outline="0"/>
    </format>
    <format dxfId="271">
      <pivotArea field="13" type="button" dataOnly="0" labelOnly="1" outline="0"/>
    </format>
    <format dxfId="270">
      <pivotArea field="13" type="button" dataOnly="0" labelOnly="1" outline="0"/>
    </format>
    <format dxfId="269">
      <pivotArea field="18" type="button" dataOnly="0" labelOnly="1" outline="0"/>
    </format>
    <format dxfId="268">
      <pivotArea field="18" type="button" dataOnly="0" labelOnly="1" outline="0"/>
    </format>
    <format dxfId="267">
      <pivotArea field="22" type="button" dataOnly="0" labelOnly="1" outline="0"/>
    </format>
    <format dxfId="266">
      <pivotArea field="22" type="button" dataOnly="0" labelOnly="1" outline="0"/>
    </format>
    <format dxfId="265">
      <pivotArea field="24" type="button" dataOnly="0" labelOnly="1" outline="0"/>
    </format>
    <format dxfId="264">
      <pivotArea field="24" type="button" dataOnly="0" labelOnly="1" outline="0"/>
    </format>
    <format dxfId="263">
      <pivotArea field="26" type="button" dataOnly="0" labelOnly="1" outline="0"/>
    </format>
    <format dxfId="262">
      <pivotArea field="26" type="button" dataOnly="0" labelOnly="1" outline="0"/>
    </format>
    <format dxfId="261">
      <pivotArea field="36" type="button" dataOnly="0" labelOnly="1" outline="0"/>
    </format>
    <format dxfId="260">
      <pivotArea field="36" type="button" dataOnly="0" labelOnly="1" outline="0"/>
    </format>
    <format dxfId="259">
      <pivotArea field="43" type="button" dataOnly="0" labelOnly="1" outline="0"/>
    </format>
    <format dxfId="258">
      <pivotArea field="43" type="button" dataOnly="0" labelOnly="1" outline="0"/>
    </format>
    <format dxfId="257">
      <pivotArea outline="0" fieldPosition="0">
        <references count="1">
          <reference field="4294967294" count="1">
            <x v="1"/>
          </reference>
        </references>
      </pivotArea>
    </format>
    <format dxfId="256">
      <pivotArea field="47" type="button" dataOnly="0" labelOnly="1" outline="0" axis="axisRow" fieldPosition="0"/>
    </format>
    <format dxfId="25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4">
      <pivotArea field="47" type="button" dataOnly="0" labelOnly="1" outline="0" axis="axisRow" fieldPosition="0"/>
    </format>
    <format dxfId="2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2">
      <pivotArea field="2" type="button" dataOnly="0" labelOnly="1" outline="0" axis="axisPage" fieldPosition="1"/>
    </format>
    <format dxfId="251">
      <pivotArea field="3" type="button" dataOnly="0" labelOnly="1" outline="0" axis="axisPage" fieldPosition="2"/>
    </format>
    <format dxfId="250">
      <pivotArea dataOnly="0" labelOnly="1" outline="0" fieldPosition="0">
        <references count="1">
          <reference field="3" count="0"/>
        </references>
      </pivotArea>
    </format>
    <format dxfId="249">
      <pivotArea field="4" type="button" dataOnly="0" labelOnly="1" outline="0" axis="axisPage" fieldPosition="3"/>
    </format>
    <format dxfId="248">
      <pivotArea dataOnly="0" labelOnly="1" outline="0" fieldPosition="0">
        <references count="1">
          <reference field="4" count="0"/>
        </references>
      </pivotArea>
    </format>
    <format dxfId="247">
      <pivotArea field="5" type="button" dataOnly="0" labelOnly="1" outline="0" axis="axisPage" fieldPosition="4"/>
    </format>
    <format dxfId="246">
      <pivotArea dataOnly="0" labelOnly="1" outline="0" fieldPosition="0">
        <references count="1">
          <reference field="5" count="0"/>
        </references>
      </pivotArea>
    </format>
    <format dxfId="245">
      <pivotArea field="47" type="button" dataOnly="0" labelOnly="1" outline="0" axis="axisRow" fieldPosition="0"/>
    </format>
    <format dxfId="2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3">
      <pivotArea grandRow="1" outline="0" collapsedLevelsAreSubtotals="1" fieldPosition="0"/>
    </format>
    <format dxfId="242">
      <pivotArea dataOnly="0" labelOnly="1" grandRow="1" outline="0" fieldPosition="0"/>
    </format>
    <format dxfId="241">
      <pivotArea dataOnly="0" labelOnly="1" outline="0" fieldPosition="0">
        <references count="1">
          <reference field="2" count="0"/>
        </references>
      </pivotArea>
    </format>
    <format dxfId="240">
      <pivotArea dataOnly="0" labelOnly="1" outline="0" fieldPosition="0">
        <references count="1">
          <reference field="2" count="0"/>
        </references>
      </pivotArea>
    </format>
    <format dxfId="239">
      <pivotArea field="47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7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7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7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7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7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7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47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7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7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7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7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7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47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47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7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7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7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1000000}" name="PivotTable37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40:C4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m="1" x="6"/>
        <item x="1"/>
        <item x="0"/>
        <item x="3"/>
        <item x="2"/>
        <item m="1" x="4"/>
        <item m="1" x="7"/>
        <item m="1" x="5"/>
        <item t="default"/>
      </items>
    </pivotField>
    <pivotField showAll="0"/>
    <pivotField showAll="0"/>
    <pivotField showAll="0"/>
    <pivotField showAll="0">
      <items count="8">
        <item m="1" x="6"/>
        <item x="0"/>
        <item x="3"/>
        <item x="1"/>
        <item x="2"/>
        <item m="1" x="4"/>
        <item m="1" x="5"/>
        <item t="default"/>
      </items>
    </pivotField>
    <pivotField axis="axisRow" dataField="1" showAll="0">
      <items count="9">
        <item x="2"/>
        <item x="1"/>
        <item x="0"/>
        <item x="3"/>
        <item m="1" x="6"/>
        <item m="1" x="4"/>
        <item h="1" m="1" x="7"/>
        <item m="1" x="5"/>
        <item t="default"/>
      </items>
    </pivotField>
    <pivotField showAll="0"/>
    <pivotField showAll="0"/>
    <pivotField showAll="0"/>
  </pivotFields>
  <rowFields count="1">
    <field x="48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9b" fld="48" subtotal="count" baseField="49" baseItem="0"/>
    <dataField name="Percentage of Question 9b" fld="48" subtotal="count" showDataAs="percentOfTotal" baseField="49" baseItem="0" numFmtId="10"/>
  </dataFields>
  <formats count="78">
    <format dxfId="391">
      <pivotArea field="2" type="button" dataOnly="0" labelOnly="1" outline="0" axis="axisPage" fieldPosition="1"/>
    </format>
    <format dxfId="390">
      <pivotArea field="3" type="button" dataOnly="0" labelOnly="1" outline="0" axis="axisPage" fieldPosition="2"/>
    </format>
    <format dxfId="389">
      <pivotArea dataOnly="0" labelOnly="1" outline="0" fieldPosition="0">
        <references count="1">
          <reference field="3" count="0"/>
        </references>
      </pivotArea>
    </format>
    <format dxfId="388">
      <pivotArea field="4" type="button" dataOnly="0" labelOnly="1" outline="0" axis="axisPage" fieldPosition="3"/>
    </format>
    <format dxfId="387">
      <pivotArea dataOnly="0" labelOnly="1" outline="0" fieldPosition="0">
        <references count="1">
          <reference field="4" count="0"/>
        </references>
      </pivotArea>
    </format>
    <format dxfId="386">
      <pivotArea field="5" type="button" dataOnly="0" labelOnly="1" outline="0" axis="axisPage" fieldPosition="4"/>
    </format>
    <format dxfId="385">
      <pivotArea dataOnly="0" labelOnly="1" outline="0" fieldPosition="0">
        <references count="1">
          <reference field="5" count="0"/>
        </references>
      </pivotArea>
    </format>
    <format dxfId="384">
      <pivotArea field="2" type="button" dataOnly="0" labelOnly="1" outline="0" axis="axisPage" fieldPosition="1"/>
    </format>
    <format dxfId="383">
      <pivotArea field="3" type="button" dataOnly="0" labelOnly="1" outline="0" axis="axisPage" fieldPosition="2"/>
    </format>
    <format dxfId="382">
      <pivotArea dataOnly="0" labelOnly="1" outline="0" fieldPosition="0">
        <references count="1">
          <reference field="3" count="0"/>
        </references>
      </pivotArea>
    </format>
    <format dxfId="381">
      <pivotArea field="4" type="button" dataOnly="0" labelOnly="1" outline="0" axis="axisPage" fieldPosition="3"/>
    </format>
    <format dxfId="380">
      <pivotArea dataOnly="0" labelOnly="1" outline="0" fieldPosition="0">
        <references count="1">
          <reference field="4" count="0"/>
        </references>
      </pivotArea>
    </format>
    <format dxfId="379">
      <pivotArea field="5" type="button" dataOnly="0" labelOnly="1" outline="0" axis="axisPage" fieldPosition="4"/>
    </format>
    <format dxfId="378">
      <pivotArea dataOnly="0" labelOnly="1" outline="0" fieldPosition="0">
        <references count="1">
          <reference field="5" count="0"/>
        </references>
      </pivotArea>
    </format>
    <format dxfId="377">
      <pivotArea field="2" type="button" dataOnly="0" labelOnly="1" outline="0" axis="axisPage" fieldPosition="1"/>
    </format>
    <format dxfId="376">
      <pivotArea field="3" type="button" dataOnly="0" labelOnly="1" outline="0" axis="axisPage" fieldPosition="2"/>
    </format>
    <format dxfId="375">
      <pivotArea dataOnly="0" labelOnly="1" outline="0" fieldPosition="0">
        <references count="1">
          <reference field="3" count="0"/>
        </references>
      </pivotArea>
    </format>
    <format dxfId="374">
      <pivotArea field="4" type="button" dataOnly="0" labelOnly="1" outline="0" axis="axisPage" fieldPosition="3"/>
    </format>
    <format dxfId="373">
      <pivotArea dataOnly="0" labelOnly="1" outline="0" fieldPosition="0">
        <references count="1">
          <reference field="4" count="0"/>
        </references>
      </pivotArea>
    </format>
    <format dxfId="372">
      <pivotArea field="5" type="button" dataOnly="0" labelOnly="1" outline="0" axis="axisPage" fieldPosition="4"/>
    </format>
    <format dxfId="371">
      <pivotArea dataOnly="0" labelOnly="1" outline="0" fieldPosition="0">
        <references count="1">
          <reference field="5" count="0"/>
        </references>
      </pivotArea>
    </format>
    <format dxfId="370">
      <pivotArea type="all" dataOnly="0" outline="0" fieldPosition="0"/>
    </format>
    <format dxfId="369">
      <pivotArea field="7" type="button" dataOnly="0" labelOnly="1" outline="0"/>
    </format>
    <format dxfId="368">
      <pivotArea field="7" type="button" dataOnly="0" labelOnly="1" outline="0"/>
    </format>
    <format dxfId="367">
      <pivotArea grandRow="1" outline="0" collapsedLevelsAreSubtotals="1" fieldPosition="0"/>
    </format>
    <format dxfId="366">
      <pivotArea dataOnly="0" labelOnly="1" grandRow="1" outline="0" fieldPosition="0"/>
    </format>
    <format dxfId="365">
      <pivotArea grandRow="1" outline="0" collapsedLevelsAreSubtotals="1" fieldPosition="0"/>
    </format>
    <format dxfId="364">
      <pivotArea dataOnly="0" labelOnly="1" grandRow="1" outline="0" fieldPosition="0"/>
    </format>
    <format dxfId="363">
      <pivotArea field="8" type="button" dataOnly="0" labelOnly="1" outline="0"/>
    </format>
    <format dxfId="362">
      <pivotArea field="8" type="button" dataOnly="0" labelOnly="1" outline="0"/>
    </format>
    <format dxfId="361">
      <pivotArea type="all" dataOnly="0" outline="0" fieldPosition="0"/>
    </format>
    <format dxfId="360">
      <pivotArea type="all" dataOnly="0" outline="0" fieldPosition="0"/>
    </format>
    <format dxfId="359">
      <pivotArea field="9" type="button" dataOnly="0" labelOnly="1" outline="0"/>
    </format>
    <format dxfId="358">
      <pivotArea field="9" type="button" dataOnly="0" labelOnly="1" outline="0"/>
    </format>
    <format dxfId="357">
      <pivotArea field="10" type="button" dataOnly="0" labelOnly="1" outline="0"/>
    </format>
    <format dxfId="356">
      <pivotArea field="10" type="button" dataOnly="0" labelOnly="1" outline="0"/>
    </format>
    <format dxfId="355">
      <pivotArea field="11" type="button" dataOnly="0" labelOnly="1" outline="0"/>
    </format>
    <format dxfId="354">
      <pivotArea field="11" type="button" dataOnly="0" labelOnly="1" outline="0"/>
    </format>
    <format dxfId="353">
      <pivotArea type="all" dataOnly="0" outline="0" fieldPosition="0"/>
    </format>
    <format dxfId="352">
      <pivotArea type="all" dataOnly="0" outline="0" fieldPosition="0"/>
    </format>
    <format dxfId="351">
      <pivotArea field="12" type="button" dataOnly="0" labelOnly="1" outline="0"/>
    </format>
    <format dxfId="350">
      <pivotArea field="12" type="button" dataOnly="0" labelOnly="1" outline="0"/>
    </format>
    <format dxfId="349">
      <pivotArea field="13" type="button" dataOnly="0" labelOnly="1" outline="0"/>
    </format>
    <format dxfId="348">
      <pivotArea field="13" type="button" dataOnly="0" labelOnly="1" outline="0"/>
    </format>
    <format dxfId="347">
      <pivotArea field="18" type="button" dataOnly="0" labelOnly="1" outline="0"/>
    </format>
    <format dxfId="346">
      <pivotArea field="18" type="button" dataOnly="0" labelOnly="1" outline="0"/>
    </format>
    <format dxfId="345">
      <pivotArea field="22" type="button" dataOnly="0" labelOnly="1" outline="0"/>
    </format>
    <format dxfId="344">
      <pivotArea field="22" type="button" dataOnly="0" labelOnly="1" outline="0"/>
    </format>
    <format dxfId="343">
      <pivotArea field="24" type="button" dataOnly="0" labelOnly="1" outline="0"/>
    </format>
    <format dxfId="342">
      <pivotArea field="24" type="button" dataOnly="0" labelOnly="1" outline="0"/>
    </format>
    <format dxfId="341">
      <pivotArea field="26" type="button" dataOnly="0" labelOnly="1" outline="0"/>
    </format>
    <format dxfId="340">
      <pivotArea field="26" type="button" dataOnly="0" labelOnly="1" outline="0"/>
    </format>
    <format dxfId="339">
      <pivotArea field="36" type="button" dataOnly="0" labelOnly="1" outline="0"/>
    </format>
    <format dxfId="338">
      <pivotArea field="36" type="button" dataOnly="0" labelOnly="1" outline="0"/>
    </format>
    <format dxfId="337">
      <pivotArea field="43" type="button" dataOnly="0" labelOnly="1" outline="0"/>
    </format>
    <format dxfId="336">
      <pivotArea field="43" type="button" dataOnly="0" labelOnly="1" outline="0"/>
    </format>
    <format dxfId="335">
      <pivotArea field="47" type="button" dataOnly="0" labelOnly="1" outline="0"/>
    </format>
    <format dxfId="334">
      <pivotArea field="47" type="button" dataOnly="0" labelOnly="1" outline="0"/>
    </format>
    <format dxfId="333">
      <pivotArea outline="0" fieldPosition="0">
        <references count="1">
          <reference field="4294967294" count="1">
            <x v="1"/>
          </reference>
        </references>
      </pivotArea>
    </format>
    <format dxfId="332">
      <pivotArea field="48" type="button" dataOnly="0" labelOnly="1" outline="0" axis="axisRow" fieldPosition="0"/>
    </format>
    <format dxfId="33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30">
      <pivotArea field="48" type="button" dataOnly="0" labelOnly="1" outline="0" axis="axisRow" fieldPosition="0"/>
    </format>
    <format dxfId="32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28">
      <pivotArea field="2" type="button" dataOnly="0" labelOnly="1" outline="0" axis="axisPage" fieldPosition="1"/>
    </format>
    <format dxfId="327">
      <pivotArea field="3" type="button" dataOnly="0" labelOnly="1" outline="0" axis="axisPage" fieldPosition="2"/>
    </format>
    <format dxfId="326">
      <pivotArea dataOnly="0" labelOnly="1" outline="0" fieldPosition="0">
        <references count="1">
          <reference field="3" count="0"/>
        </references>
      </pivotArea>
    </format>
    <format dxfId="325">
      <pivotArea field="4" type="button" dataOnly="0" labelOnly="1" outline="0" axis="axisPage" fieldPosition="3"/>
    </format>
    <format dxfId="324">
      <pivotArea dataOnly="0" labelOnly="1" outline="0" fieldPosition="0">
        <references count="1">
          <reference field="4" count="0"/>
        </references>
      </pivotArea>
    </format>
    <format dxfId="323">
      <pivotArea field="5" type="button" dataOnly="0" labelOnly="1" outline="0" axis="axisPage" fieldPosition="4"/>
    </format>
    <format dxfId="322">
      <pivotArea dataOnly="0" labelOnly="1" outline="0" fieldPosition="0">
        <references count="1">
          <reference field="5" count="0"/>
        </references>
      </pivotArea>
    </format>
    <format dxfId="321">
      <pivotArea field="48" type="button" dataOnly="0" labelOnly="1" outline="0" axis="axisRow" fieldPosition="0"/>
    </format>
    <format dxfId="3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9">
      <pivotArea grandRow="1" outline="0" collapsedLevelsAreSubtotals="1" fieldPosition="0"/>
    </format>
    <format dxfId="318">
      <pivotArea dataOnly="0" labelOnly="1" grandRow="1" outline="0" fieldPosition="0"/>
    </format>
    <format dxfId="317">
      <pivotArea dataOnly="0" labelOnly="1" outline="0" fieldPosition="0">
        <references count="1">
          <reference field="2" count="0"/>
        </references>
      </pivotArea>
    </format>
    <format dxfId="316">
      <pivotArea dataOnly="0" labelOnly="1" outline="0" fieldPosition="0">
        <references count="1">
          <reference field="2" count="0"/>
        </references>
      </pivotArea>
    </format>
    <format dxfId="315">
      <pivotArea field="48" type="button" dataOnly="0" labelOnly="1" outline="0" axis="axisRow" fieldPosition="0"/>
    </format>
    <format dxfId="3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48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48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48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48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48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48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48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48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48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48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48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48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48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48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48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48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4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1000000}" name="PivotTable40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8" rowHeaderCaption="Answer Options">
  <location ref="A40:C43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m="1" x="6"/>
        <item x="1"/>
        <item x="0"/>
        <item x="3"/>
        <item x="2"/>
        <item m="1" x="4"/>
        <item m="1" x="7"/>
        <item m="1" x="5"/>
        <item t="default"/>
      </items>
    </pivotField>
    <pivotField showAll="0"/>
    <pivotField showAll="0"/>
    <pivotField showAll="0"/>
    <pivotField showAll="0">
      <items count="8">
        <item m="1" x="6"/>
        <item x="0"/>
        <item x="3"/>
        <item x="1"/>
        <item x="2"/>
        <item m="1" x="4"/>
        <item m="1" x="5"/>
        <item t="default"/>
      </items>
    </pivotField>
    <pivotField showAll="0"/>
    <pivotField showAll="0"/>
    <pivotField showAll="0">
      <items count="10">
        <item m="1" x="7"/>
        <item x="1"/>
        <item x="2"/>
        <item x="0"/>
        <item x="3"/>
        <item m="1" x="8"/>
        <item m="1" x="6"/>
        <item m="1" x="5"/>
        <item m="1" x="4"/>
        <item t="default"/>
      </items>
    </pivotField>
    <pivotField axis="axisRow" dataField="1" showAll="0">
      <items count="6">
        <item x="1"/>
        <item x="0"/>
        <item m="1" x="4"/>
        <item m="1" x="2"/>
        <item m="1" x="3"/>
        <item t="default"/>
      </items>
    </pivotField>
  </pivotFields>
  <rowFields count="1">
    <field x="51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0b" fld="51" subtotal="count" baseField="0" baseItem="0"/>
    <dataField name="Percentage of Question 10b" fld="51" subtotal="count" showDataAs="percentOfTotal" baseField="0" baseItem="0" numFmtId="10"/>
  </dataFields>
  <formats count="80">
    <format dxfId="79">
      <pivotArea field="2" type="button" dataOnly="0" labelOnly="1" outline="0" axis="axisPage" fieldPosition="1"/>
    </format>
    <format dxfId="78">
      <pivotArea field="3" type="button" dataOnly="0" labelOnly="1" outline="0" axis="axisPage" fieldPosition="2"/>
    </format>
    <format dxfId="77">
      <pivotArea dataOnly="0" labelOnly="1" outline="0" fieldPosition="0">
        <references count="1">
          <reference field="3" count="0"/>
        </references>
      </pivotArea>
    </format>
    <format dxfId="76">
      <pivotArea field="4" type="button" dataOnly="0" labelOnly="1" outline="0" axis="axisPage" fieldPosition="3"/>
    </format>
    <format dxfId="75">
      <pivotArea dataOnly="0" labelOnly="1" outline="0" fieldPosition="0">
        <references count="1">
          <reference field="4" count="0"/>
        </references>
      </pivotArea>
    </format>
    <format dxfId="74">
      <pivotArea field="5" type="button" dataOnly="0" labelOnly="1" outline="0" axis="axisPage" fieldPosition="4"/>
    </format>
    <format dxfId="73">
      <pivotArea dataOnly="0" labelOnly="1" outline="0" fieldPosition="0">
        <references count="1">
          <reference field="5" count="0"/>
        </references>
      </pivotArea>
    </format>
    <format dxfId="72">
      <pivotArea field="2" type="button" dataOnly="0" labelOnly="1" outline="0" axis="axisPage" fieldPosition="1"/>
    </format>
    <format dxfId="71">
      <pivotArea field="3" type="button" dataOnly="0" labelOnly="1" outline="0" axis="axisPage" fieldPosition="2"/>
    </format>
    <format dxfId="70">
      <pivotArea dataOnly="0" labelOnly="1" outline="0" fieldPosition="0">
        <references count="1">
          <reference field="3" count="0"/>
        </references>
      </pivotArea>
    </format>
    <format dxfId="69">
      <pivotArea field="4" type="button" dataOnly="0" labelOnly="1" outline="0" axis="axisPage" fieldPosition="3"/>
    </format>
    <format dxfId="68">
      <pivotArea dataOnly="0" labelOnly="1" outline="0" fieldPosition="0">
        <references count="1">
          <reference field="4" count="0"/>
        </references>
      </pivotArea>
    </format>
    <format dxfId="67">
      <pivotArea field="5" type="button" dataOnly="0" labelOnly="1" outline="0" axis="axisPage" fieldPosition="4"/>
    </format>
    <format dxfId="66">
      <pivotArea dataOnly="0" labelOnly="1" outline="0" fieldPosition="0">
        <references count="1">
          <reference field="5" count="0"/>
        </references>
      </pivotArea>
    </format>
    <format dxfId="65">
      <pivotArea field="2" type="button" dataOnly="0" labelOnly="1" outline="0" axis="axisPage" fieldPosition="1"/>
    </format>
    <format dxfId="64">
      <pivotArea field="3" type="button" dataOnly="0" labelOnly="1" outline="0" axis="axisPage" fieldPosition="2"/>
    </format>
    <format dxfId="63">
      <pivotArea dataOnly="0" labelOnly="1" outline="0" fieldPosition="0">
        <references count="1">
          <reference field="3" count="0"/>
        </references>
      </pivotArea>
    </format>
    <format dxfId="62">
      <pivotArea field="4" type="button" dataOnly="0" labelOnly="1" outline="0" axis="axisPage" fieldPosition="3"/>
    </format>
    <format dxfId="61">
      <pivotArea dataOnly="0" labelOnly="1" outline="0" fieldPosition="0">
        <references count="1">
          <reference field="4" count="0"/>
        </references>
      </pivotArea>
    </format>
    <format dxfId="60">
      <pivotArea field="5" type="button" dataOnly="0" labelOnly="1" outline="0" axis="axisPage" fieldPosition="4"/>
    </format>
    <format dxfId="59">
      <pivotArea dataOnly="0" labelOnly="1" outline="0" fieldPosition="0">
        <references count="1">
          <reference field="5" count="0"/>
        </references>
      </pivotArea>
    </format>
    <format dxfId="58">
      <pivotArea type="all" dataOnly="0" outline="0" fieldPosition="0"/>
    </format>
    <format dxfId="57">
      <pivotArea field="7" type="button" dataOnly="0" labelOnly="1" outline="0"/>
    </format>
    <format dxfId="56">
      <pivotArea field="7" type="button" dataOnly="0" labelOnly="1" outline="0"/>
    </format>
    <format dxfId="55">
      <pivotArea grandRow="1" outline="0" collapsedLevelsAreSubtotals="1" fieldPosition="0"/>
    </format>
    <format dxfId="54">
      <pivotArea dataOnly="0" labelOnly="1" grandRow="1" outline="0" fieldPosition="0"/>
    </format>
    <format dxfId="53">
      <pivotArea grandRow="1" outline="0" collapsedLevelsAreSubtotals="1" fieldPosition="0"/>
    </format>
    <format dxfId="52">
      <pivotArea dataOnly="0" labelOnly="1" grandRow="1" outline="0" fieldPosition="0"/>
    </format>
    <format dxfId="51">
      <pivotArea field="8" type="button" dataOnly="0" labelOnly="1" outline="0"/>
    </format>
    <format dxfId="50">
      <pivotArea field="8" type="button" dataOnly="0" labelOnly="1" outline="0"/>
    </format>
    <format dxfId="49">
      <pivotArea type="all" dataOnly="0" outline="0" fieldPosition="0"/>
    </format>
    <format dxfId="48">
      <pivotArea type="all" dataOnly="0" outline="0" fieldPosition="0"/>
    </format>
    <format dxfId="47">
      <pivotArea field="9" type="button" dataOnly="0" labelOnly="1" outline="0"/>
    </format>
    <format dxfId="46">
      <pivotArea field="9" type="button" dataOnly="0" labelOnly="1" outline="0"/>
    </format>
    <format dxfId="45">
      <pivotArea field="10" type="button" dataOnly="0" labelOnly="1" outline="0"/>
    </format>
    <format dxfId="44">
      <pivotArea field="10" type="button" dataOnly="0" labelOnly="1" outline="0"/>
    </format>
    <format dxfId="43">
      <pivotArea field="11" type="button" dataOnly="0" labelOnly="1" outline="0"/>
    </format>
    <format dxfId="42">
      <pivotArea field="11" type="button" dataOnly="0" labelOnly="1" outline="0"/>
    </format>
    <format dxfId="41">
      <pivotArea type="all" dataOnly="0" outline="0" fieldPosition="0"/>
    </format>
    <format dxfId="40">
      <pivotArea type="all" dataOnly="0" outline="0" fieldPosition="0"/>
    </format>
    <format dxfId="39">
      <pivotArea field="12" type="button" dataOnly="0" labelOnly="1" outline="0"/>
    </format>
    <format dxfId="38">
      <pivotArea field="12" type="button" dataOnly="0" labelOnly="1" outline="0"/>
    </format>
    <format dxfId="37">
      <pivotArea field="13" type="button" dataOnly="0" labelOnly="1" outline="0"/>
    </format>
    <format dxfId="36">
      <pivotArea field="13" type="button" dataOnly="0" labelOnly="1" outline="0"/>
    </format>
    <format dxfId="35">
      <pivotArea field="18" type="button" dataOnly="0" labelOnly="1" outline="0"/>
    </format>
    <format dxfId="34">
      <pivotArea field="18" type="button" dataOnly="0" labelOnly="1" outline="0"/>
    </format>
    <format dxfId="33">
      <pivotArea field="22" type="button" dataOnly="0" labelOnly="1" outline="0"/>
    </format>
    <format dxfId="32">
      <pivotArea field="22" type="button" dataOnly="0" labelOnly="1" outline="0"/>
    </format>
    <format dxfId="31">
      <pivotArea field="24" type="button" dataOnly="0" labelOnly="1" outline="0"/>
    </format>
    <format dxfId="30">
      <pivotArea field="24" type="button" dataOnly="0" labelOnly="1" outline="0"/>
    </format>
    <format dxfId="29">
      <pivotArea field="26" type="button" dataOnly="0" labelOnly="1" outline="0"/>
    </format>
    <format dxfId="28">
      <pivotArea field="26" type="button" dataOnly="0" labelOnly="1" outline="0"/>
    </format>
    <format dxfId="27">
      <pivotArea field="36" type="button" dataOnly="0" labelOnly="1" outline="0"/>
    </format>
    <format dxfId="26">
      <pivotArea field="36" type="button" dataOnly="0" labelOnly="1" outline="0"/>
    </format>
    <format dxfId="25">
      <pivotArea field="43" type="button" dataOnly="0" labelOnly="1" outline="0"/>
    </format>
    <format dxfId="24">
      <pivotArea field="43" type="button" dataOnly="0" labelOnly="1" outline="0"/>
    </format>
    <format dxfId="23">
      <pivotArea field="47" type="button" dataOnly="0" labelOnly="1" outline="0"/>
    </format>
    <format dxfId="22">
      <pivotArea field="47" type="button" dataOnly="0" labelOnly="1" outline="0"/>
    </format>
    <format dxfId="21">
      <pivotArea field="50" type="button" dataOnly="0" labelOnly="1" outline="0"/>
    </format>
    <format dxfId="20">
      <pivotArea field="50" type="button" dataOnly="0" labelOnly="1" outline="0"/>
    </format>
    <format dxfId="19">
      <pivotArea outline="0" fieldPosition="0">
        <references count="1">
          <reference field="4294967294" count="1">
            <x v="1"/>
          </reference>
        </references>
      </pivotArea>
    </format>
    <format dxfId="18">
      <pivotArea field="51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">
      <pivotArea field="51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">
      <pivotArea field="2" type="button" dataOnly="0" labelOnly="1" outline="0" axis="axisPage" fieldPosition="1"/>
    </format>
    <format dxfId="13">
      <pivotArea field="3" type="button" dataOnly="0" labelOnly="1" outline="0" axis="axisPage" fieldPosition="2"/>
    </format>
    <format dxfId="12">
      <pivotArea dataOnly="0" labelOnly="1" outline="0" fieldPosition="0">
        <references count="1">
          <reference field="3" count="0"/>
        </references>
      </pivotArea>
    </format>
    <format dxfId="11">
      <pivotArea field="4" type="button" dataOnly="0" labelOnly="1" outline="0" axis="axisPage" fieldPosition="3"/>
    </format>
    <format dxfId="10">
      <pivotArea dataOnly="0" labelOnly="1" outline="0" fieldPosition="0">
        <references count="1">
          <reference field="4" count="0"/>
        </references>
      </pivotArea>
    </format>
    <format dxfId="9">
      <pivotArea field="5" type="button" dataOnly="0" labelOnly="1" outline="0" axis="axisPage" fieldPosition="4"/>
    </format>
    <format dxfId="8">
      <pivotArea dataOnly="0" labelOnly="1" outline="0" fieldPosition="0">
        <references count="1">
          <reference field="5" count="0"/>
        </references>
      </pivotArea>
    </format>
    <format dxfId="7">
      <pivotArea field="51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">
      <pivotArea grandRow="1" outline="0" collapsedLevelsAreSubtotals="1" fieldPosition="0"/>
    </format>
    <format dxfId="4">
      <pivotArea dataOnly="0" labelOnly="1" grandRow="1" outline="0" fieldPosition="0"/>
    </format>
    <format dxfId="3">
      <pivotArea dataOnly="0" labelOnly="1" outline="0" fieldPosition="0">
        <references count="1">
          <reference field="2" count="0"/>
        </references>
      </pivotArea>
    </format>
    <format dxfId="2">
      <pivotArea dataOnly="0" labelOnly="1" outline="0" fieldPosition="0">
        <references count="1">
          <reference field="2" count="0"/>
        </references>
      </pivotArea>
    </format>
    <format dxfId="1">
      <pivotArea field="5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6">
    <chartFormat chart="1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20">
      <pivotArea type="data" outline="0" fieldPosition="0">
        <references count="2">
          <reference field="4294967294" count="1" selected="0">
            <x v="0"/>
          </reference>
          <reference field="51" count="1" selected="0">
            <x v="0"/>
          </reference>
        </references>
      </pivotArea>
    </chartFormat>
    <chartFormat chart="1" format="121">
      <pivotArea type="data" outline="0" fieldPosition="0">
        <references count="2">
          <reference field="4294967294" count="1" selected="0">
            <x v="0"/>
          </reference>
          <reference field="51" count="1" selected="0">
            <x v="1"/>
          </reference>
        </references>
      </pivotArea>
    </chartFormat>
    <chartFormat chart="1" format="122">
      <pivotArea type="data" outline="0" fieldPosition="0">
        <references count="2">
          <reference field="4294967294" count="1" selected="0">
            <x v="0"/>
          </reference>
          <reference field="51" count="1" selected="0">
            <x v="2"/>
          </reference>
        </references>
      </pivotArea>
    </chartFormat>
    <chartFormat chart="1" format="12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25">
      <pivotArea type="data" outline="0" fieldPosition="0">
        <references count="2">
          <reference field="4294967294" count="1" selected="0">
            <x v="0"/>
          </reference>
          <reference field="51" count="1" selected="0">
            <x v="0"/>
          </reference>
        </references>
      </pivotArea>
    </chartFormat>
    <chartFormat chart="2" format="126">
      <pivotArea type="data" outline="0" fieldPosition="0">
        <references count="2">
          <reference field="4294967294" count="1" selected="0">
            <x v="0"/>
          </reference>
          <reference field="51" count="1" selected="0">
            <x v="1"/>
          </reference>
        </references>
      </pivotArea>
    </chartFormat>
    <chartFormat chart="2" format="127">
      <pivotArea type="data" outline="0" fieldPosition="0">
        <references count="2">
          <reference field="4294967294" count="1" selected="0">
            <x v="0"/>
          </reference>
          <reference field="51" count="1" selected="0">
            <x v="2"/>
          </reference>
        </references>
      </pivotArea>
    </chartFormat>
    <chartFormat chart="2" format="12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9">
      <pivotArea type="data" outline="0" fieldPosition="0">
        <references count="2">
          <reference field="4294967294" count="1" selected="0">
            <x v="1"/>
          </reference>
          <reference field="51" count="1" selected="0">
            <x v="0"/>
          </reference>
        </references>
      </pivotArea>
    </chartFormat>
    <chartFormat chart="2" format="130">
      <pivotArea type="data" outline="0" fieldPosition="0">
        <references count="2">
          <reference field="4294967294" count="1" selected="0">
            <x v="1"/>
          </reference>
          <reference field="51" count="1" selected="0">
            <x v="1"/>
          </reference>
        </references>
      </pivotArea>
    </chartFormat>
    <chartFormat chart="2" format="131">
      <pivotArea type="data" outline="0" fieldPosition="0">
        <references count="2">
          <reference field="4294967294" count="1" selected="0">
            <x v="1"/>
          </reference>
          <reference field="51" count="1" selected="0">
            <x v="2"/>
          </reference>
        </references>
      </pivotArea>
    </chartFormat>
    <chartFormat chart="2" format="132">
      <pivotArea type="data" outline="0" fieldPosition="0">
        <references count="2">
          <reference field="4294967294" count="1" selected="0">
            <x v="0"/>
          </reference>
          <reference field="51" count="1" selected="0">
            <x v="4"/>
          </reference>
        </references>
      </pivotArea>
    </chartFormat>
    <chartFormat chart="1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39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9" rowHeaderCaption="Answer Options">
  <location ref="A22:C27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8">
        <item m="1" x="5"/>
        <item x="1"/>
        <item x="0"/>
        <item x="2"/>
        <item x="3"/>
        <item m="1" x="6"/>
        <item m="1" x="4"/>
        <item t="default"/>
      </items>
    </pivotField>
    <pivotField showAll="0" defaultSubtotal="0"/>
    <pivotField showAll="0"/>
    <pivotField showAll="0"/>
    <pivotField showAll="0"/>
    <pivotField showAll="0">
      <items count="8">
        <item m="1" x="6"/>
        <item x="0"/>
        <item x="2"/>
        <item x="1"/>
        <item x="3"/>
        <item m="1" x="4"/>
        <item m="1" x="5"/>
        <item t="default"/>
      </items>
    </pivotField>
    <pivotField showAll="0"/>
    <pivotField showAll="0"/>
    <pivotField showAll="0"/>
    <pivotField showAll="0">
      <items count="10">
        <item m="1" x="7"/>
        <item m="1" x="4"/>
        <item x="1"/>
        <item x="2"/>
        <item x="0"/>
        <item x="3"/>
        <item m="1" x="5"/>
        <item m="1" x="8"/>
        <item m="1" x="6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7"/>
        <item m="1" x="5"/>
        <item m="1" x="4"/>
        <item t="default"/>
      </items>
    </pivotField>
    <pivotField showAll="0"/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>
      <items count="8">
        <item m="1" x="5"/>
        <item x="1"/>
        <item x="0"/>
        <item m="1" x="3"/>
        <item m="1" x="6"/>
        <item m="1" x="4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m="1" x="6"/>
        <item x="1"/>
        <item x="0"/>
        <item x="3"/>
        <item x="2"/>
        <item m="1" x="4"/>
        <item m="1" x="7"/>
        <item m="1" x="5"/>
        <item t="default"/>
      </items>
    </pivotField>
    <pivotField showAll="0"/>
    <pivotField showAll="0"/>
    <pivotField showAll="0"/>
    <pivotField showAll="0">
      <items count="8">
        <item m="1" x="6"/>
        <item x="0"/>
        <item x="3"/>
        <item x="1"/>
        <item x="2"/>
        <item m="1" x="4"/>
        <item m="1" x="5"/>
        <item t="default"/>
      </items>
    </pivotField>
    <pivotField showAll="0"/>
    <pivotField showAll="0"/>
    <pivotField axis="axisRow" dataField="1" showAll="0">
      <items count="10">
        <item x="0"/>
        <item x="1"/>
        <item x="2"/>
        <item x="3"/>
        <item m="1" x="7"/>
        <item m="1" x="8"/>
        <item m="1" x="6"/>
        <item m="1" x="5"/>
        <item m="1" x="4"/>
        <item t="default"/>
      </items>
    </pivotField>
    <pivotField showAll="0"/>
  </pivotFields>
  <rowFields count="1">
    <field x="5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0a" fld="50" subtotal="count" baseField="0" baseItem="0"/>
    <dataField name="Percentage of Question 10a" fld="50" subtotal="count" showDataAs="percentOfTotal" baseField="0" baseItem="0" numFmtId="10"/>
  </dataFields>
  <formats count="78">
    <format dxfId="157">
      <pivotArea field="2" type="button" dataOnly="0" labelOnly="1" outline="0" axis="axisPage" fieldPosition="1"/>
    </format>
    <format dxfId="156">
      <pivotArea field="3" type="button" dataOnly="0" labelOnly="1" outline="0" axis="axisPage" fieldPosition="2"/>
    </format>
    <format dxfId="155">
      <pivotArea dataOnly="0" labelOnly="1" outline="0" fieldPosition="0">
        <references count="1">
          <reference field="3" count="0"/>
        </references>
      </pivotArea>
    </format>
    <format dxfId="154">
      <pivotArea field="4" type="button" dataOnly="0" labelOnly="1" outline="0" axis="axisPage" fieldPosition="3"/>
    </format>
    <format dxfId="153">
      <pivotArea dataOnly="0" labelOnly="1" outline="0" fieldPosition="0">
        <references count="1">
          <reference field="4" count="0"/>
        </references>
      </pivotArea>
    </format>
    <format dxfId="152">
      <pivotArea field="5" type="button" dataOnly="0" labelOnly="1" outline="0" axis="axisPage" fieldPosition="4"/>
    </format>
    <format dxfId="151">
      <pivotArea dataOnly="0" labelOnly="1" outline="0" fieldPosition="0">
        <references count="1">
          <reference field="5" count="0"/>
        </references>
      </pivotArea>
    </format>
    <format dxfId="150">
      <pivotArea field="2" type="button" dataOnly="0" labelOnly="1" outline="0" axis="axisPage" fieldPosition="1"/>
    </format>
    <format dxfId="149">
      <pivotArea field="3" type="button" dataOnly="0" labelOnly="1" outline="0" axis="axisPage" fieldPosition="2"/>
    </format>
    <format dxfId="148">
      <pivotArea dataOnly="0" labelOnly="1" outline="0" fieldPosition="0">
        <references count="1">
          <reference field="3" count="0"/>
        </references>
      </pivotArea>
    </format>
    <format dxfId="147">
      <pivotArea field="4" type="button" dataOnly="0" labelOnly="1" outline="0" axis="axisPage" fieldPosition="3"/>
    </format>
    <format dxfId="146">
      <pivotArea dataOnly="0" labelOnly="1" outline="0" fieldPosition="0">
        <references count="1">
          <reference field="4" count="0"/>
        </references>
      </pivotArea>
    </format>
    <format dxfId="145">
      <pivotArea field="5" type="button" dataOnly="0" labelOnly="1" outline="0" axis="axisPage" fieldPosition="4"/>
    </format>
    <format dxfId="144">
      <pivotArea dataOnly="0" labelOnly="1" outline="0" fieldPosition="0">
        <references count="1">
          <reference field="5" count="0"/>
        </references>
      </pivotArea>
    </format>
    <format dxfId="143">
      <pivotArea field="2" type="button" dataOnly="0" labelOnly="1" outline="0" axis="axisPage" fieldPosition="1"/>
    </format>
    <format dxfId="142">
      <pivotArea field="3" type="button" dataOnly="0" labelOnly="1" outline="0" axis="axisPage" fieldPosition="2"/>
    </format>
    <format dxfId="141">
      <pivotArea dataOnly="0" labelOnly="1" outline="0" fieldPosition="0">
        <references count="1">
          <reference field="3" count="0"/>
        </references>
      </pivotArea>
    </format>
    <format dxfId="140">
      <pivotArea field="4" type="button" dataOnly="0" labelOnly="1" outline="0" axis="axisPage" fieldPosition="3"/>
    </format>
    <format dxfId="139">
      <pivotArea dataOnly="0" labelOnly="1" outline="0" fieldPosition="0">
        <references count="1">
          <reference field="4" count="0"/>
        </references>
      </pivotArea>
    </format>
    <format dxfId="138">
      <pivotArea field="5" type="button" dataOnly="0" labelOnly="1" outline="0" axis="axisPage" fieldPosition="4"/>
    </format>
    <format dxfId="137">
      <pivotArea dataOnly="0" labelOnly="1" outline="0" fieldPosition="0">
        <references count="1">
          <reference field="5" count="0"/>
        </references>
      </pivotArea>
    </format>
    <format dxfId="136">
      <pivotArea type="all" dataOnly="0" outline="0" fieldPosition="0"/>
    </format>
    <format dxfId="135">
      <pivotArea field="7" type="button" dataOnly="0" labelOnly="1" outline="0"/>
    </format>
    <format dxfId="134">
      <pivotArea field="7" type="button" dataOnly="0" labelOnly="1" outline="0"/>
    </format>
    <format dxfId="133">
      <pivotArea grandRow="1" outline="0" collapsedLevelsAreSubtotals="1" fieldPosition="0"/>
    </format>
    <format dxfId="132">
      <pivotArea dataOnly="0" labelOnly="1" grandRow="1" outline="0" fieldPosition="0"/>
    </format>
    <format dxfId="131">
      <pivotArea grandRow="1" outline="0" collapsedLevelsAreSubtotals="1" fieldPosition="0"/>
    </format>
    <format dxfId="130">
      <pivotArea dataOnly="0" labelOnly="1" grandRow="1" outline="0" fieldPosition="0"/>
    </format>
    <format dxfId="129">
      <pivotArea field="8" type="button" dataOnly="0" labelOnly="1" outline="0"/>
    </format>
    <format dxfId="128">
      <pivotArea field="8" type="button" dataOnly="0" labelOnly="1" outline="0"/>
    </format>
    <format dxfId="127">
      <pivotArea type="all" dataOnly="0" outline="0" fieldPosition="0"/>
    </format>
    <format dxfId="126">
      <pivotArea type="all" dataOnly="0" outline="0" fieldPosition="0"/>
    </format>
    <format dxfId="125">
      <pivotArea field="9" type="button" dataOnly="0" labelOnly="1" outline="0"/>
    </format>
    <format dxfId="124">
      <pivotArea field="9" type="button" dataOnly="0" labelOnly="1" outline="0"/>
    </format>
    <format dxfId="123">
      <pivotArea field="10" type="button" dataOnly="0" labelOnly="1" outline="0"/>
    </format>
    <format dxfId="122">
      <pivotArea field="10" type="button" dataOnly="0" labelOnly="1" outline="0"/>
    </format>
    <format dxfId="121">
      <pivotArea field="11" type="button" dataOnly="0" labelOnly="1" outline="0"/>
    </format>
    <format dxfId="120">
      <pivotArea field="11" type="button" dataOnly="0" labelOnly="1" outline="0"/>
    </format>
    <format dxfId="119">
      <pivotArea type="all" dataOnly="0" outline="0" fieldPosition="0"/>
    </format>
    <format dxfId="118">
      <pivotArea type="all" dataOnly="0" outline="0" fieldPosition="0"/>
    </format>
    <format dxfId="117">
      <pivotArea field="12" type="button" dataOnly="0" labelOnly="1" outline="0"/>
    </format>
    <format dxfId="116">
      <pivotArea field="12" type="button" dataOnly="0" labelOnly="1" outline="0"/>
    </format>
    <format dxfId="115">
      <pivotArea field="13" type="button" dataOnly="0" labelOnly="1" outline="0"/>
    </format>
    <format dxfId="114">
      <pivotArea field="13" type="button" dataOnly="0" labelOnly="1" outline="0"/>
    </format>
    <format dxfId="113">
      <pivotArea field="18" type="button" dataOnly="0" labelOnly="1" outline="0"/>
    </format>
    <format dxfId="112">
      <pivotArea field="18" type="button" dataOnly="0" labelOnly="1" outline="0"/>
    </format>
    <format dxfId="111">
      <pivotArea field="22" type="button" dataOnly="0" labelOnly="1" outline="0"/>
    </format>
    <format dxfId="110">
      <pivotArea field="22" type="button" dataOnly="0" labelOnly="1" outline="0"/>
    </format>
    <format dxfId="109">
      <pivotArea field="24" type="button" dataOnly="0" labelOnly="1" outline="0"/>
    </format>
    <format dxfId="108">
      <pivotArea field="24" type="button" dataOnly="0" labelOnly="1" outline="0"/>
    </format>
    <format dxfId="107">
      <pivotArea field="26" type="button" dataOnly="0" labelOnly="1" outline="0"/>
    </format>
    <format dxfId="106">
      <pivotArea field="26" type="button" dataOnly="0" labelOnly="1" outline="0"/>
    </format>
    <format dxfId="105">
      <pivotArea field="36" type="button" dataOnly="0" labelOnly="1" outline="0"/>
    </format>
    <format dxfId="104">
      <pivotArea field="36" type="button" dataOnly="0" labelOnly="1" outline="0"/>
    </format>
    <format dxfId="103">
      <pivotArea field="43" type="button" dataOnly="0" labelOnly="1" outline="0"/>
    </format>
    <format dxfId="102">
      <pivotArea field="43" type="button" dataOnly="0" labelOnly="1" outline="0"/>
    </format>
    <format dxfId="101">
      <pivotArea field="47" type="button" dataOnly="0" labelOnly="1" outline="0"/>
    </format>
    <format dxfId="100">
      <pivotArea field="47" type="button" dataOnly="0" labelOnly="1" outline="0"/>
    </format>
    <format dxfId="99">
      <pivotArea outline="0" fieldPosition="0">
        <references count="1">
          <reference field="4294967294" count="1">
            <x v="1"/>
          </reference>
        </references>
      </pivotArea>
    </format>
    <format dxfId="98">
      <pivotArea field="50" type="button" dataOnly="0" labelOnly="1" outline="0" axis="axisRow" fieldPosition="0"/>
    </format>
    <format dxfId="9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6">
      <pivotArea field="50" type="button" dataOnly="0" labelOnly="1" outline="0" axis="axisRow" fieldPosition="0"/>
    </format>
    <format dxfId="9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4">
      <pivotArea field="2" type="button" dataOnly="0" labelOnly="1" outline="0" axis="axisPage" fieldPosition="1"/>
    </format>
    <format dxfId="93">
      <pivotArea field="3" type="button" dataOnly="0" labelOnly="1" outline="0" axis="axisPage" fieldPosition="2"/>
    </format>
    <format dxfId="92">
      <pivotArea dataOnly="0" labelOnly="1" outline="0" fieldPosition="0">
        <references count="1">
          <reference field="3" count="0"/>
        </references>
      </pivotArea>
    </format>
    <format dxfId="91">
      <pivotArea field="4" type="button" dataOnly="0" labelOnly="1" outline="0" axis="axisPage" fieldPosition="3"/>
    </format>
    <format dxfId="90">
      <pivotArea dataOnly="0" labelOnly="1" outline="0" fieldPosition="0">
        <references count="1">
          <reference field="4" count="0"/>
        </references>
      </pivotArea>
    </format>
    <format dxfId="89">
      <pivotArea field="5" type="button" dataOnly="0" labelOnly="1" outline="0" axis="axisPage" fieldPosition="4"/>
    </format>
    <format dxfId="88">
      <pivotArea dataOnly="0" labelOnly="1" outline="0" fieldPosition="0">
        <references count="1">
          <reference field="5" count="0"/>
        </references>
      </pivotArea>
    </format>
    <format dxfId="87">
      <pivotArea grandRow="1" outline="0" collapsedLevelsAreSubtotals="1" fieldPosition="0"/>
    </format>
    <format dxfId="86">
      <pivotArea dataOnly="0" labelOnly="1" grandRow="1" outline="0" fieldPosition="0"/>
    </format>
    <format dxfId="85">
      <pivotArea field="50" type="button" dataOnly="0" labelOnly="1" outline="0" axis="axisRow" fieldPosition="0"/>
    </format>
    <format dxfId="8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3">
      <pivotArea dataOnly="0" labelOnly="1" outline="0" fieldPosition="0">
        <references count="1">
          <reference field="2" count="0"/>
        </references>
      </pivotArea>
    </format>
    <format dxfId="82">
      <pivotArea dataOnly="0" labelOnly="1" outline="0" fieldPosition="0">
        <references count="1">
          <reference field="2" count="0"/>
        </references>
      </pivotArea>
    </format>
    <format dxfId="81">
      <pivotArea field="50" type="button" dataOnly="0" labelOnly="1" outline="0" axis="axisRow" fieldPosition="0"/>
    </format>
    <format dxfId="8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1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20">
      <pivotArea type="data" outline="0" fieldPosition="0">
        <references count="2">
          <reference field="4294967294" count="1" selected="0">
            <x v="0"/>
          </reference>
          <reference field="50" count="1" selected="0">
            <x v="0"/>
          </reference>
        </references>
      </pivotArea>
    </chartFormat>
    <chartFormat chart="1" format="121">
      <pivotArea type="data" outline="0" fieldPosition="0">
        <references count="2">
          <reference field="4294967294" count="1" selected="0">
            <x v="0"/>
          </reference>
          <reference field="50" count="1" selected="0">
            <x v="1"/>
          </reference>
        </references>
      </pivotArea>
    </chartFormat>
    <chartFormat chart="1" format="122">
      <pivotArea type="data" outline="0" fieldPosition="0">
        <references count="2">
          <reference field="4294967294" count="1" selected="0">
            <x v="0"/>
          </reference>
          <reference field="50" count="1" selected="0">
            <x v="2"/>
          </reference>
        </references>
      </pivotArea>
    </chartFormat>
    <chartFormat chart="1" format="123">
      <pivotArea type="data" outline="0" fieldPosition="0">
        <references count="2">
          <reference field="4294967294" count="1" selected="0">
            <x v="0"/>
          </reference>
          <reference field="50" count="1" selected="0">
            <x v="3"/>
          </reference>
        </references>
      </pivotArea>
    </chartFormat>
    <chartFormat chart="1" format="124">
      <pivotArea type="data" outline="0" fieldPosition="0">
        <references count="2">
          <reference field="4294967294" count="1" selected="0">
            <x v="0"/>
          </reference>
          <reference field="50" count="1" selected="0">
            <x v="4"/>
          </reference>
        </references>
      </pivotArea>
    </chartFormat>
    <chartFormat chart="1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27">
      <pivotArea type="data" outline="0" fieldPosition="0">
        <references count="2">
          <reference field="4294967294" count="1" selected="0">
            <x v="0"/>
          </reference>
          <reference field="50" count="1" selected="0">
            <x v="0"/>
          </reference>
        </references>
      </pivotArea>
    </chartFormat>
    <chartFormat chart="2" format="128">
      <pivotArea type="data" outline="0" fieldPosition="0">
        <references count="2">
          <reference field="4294967294" count="1" selected="0">
            <x v="0"/>
          </reference>
          <reference field="50" count="1" selected="0">
            <x v="1"/>
          </reference>
        </references>
      </pivotArea>
    </chartFormat>
    <chartFormat chart="2" format="129">
      <pivotArea type="data" outline="0" fieldPosition="0">
        <references count="2">
          <reference field="4294967294" count="1" selected="0">
            <x v="0"/>
          </reference>
          <reference field="50" count="1" selected="0">
            <x v="2"/>
          </reference>
        </references>
      </pivotArea>
    </chartFormat>
    <chartFormat chart="2" format="130">
      <pivotArea type="data" outline="0" fieldPosition="0">
        <references count="2">
          <reference field="4294967294" count="1" selected="0">
            <x v="0"/>
          </reference>
          <reference field="50" count="1" selected="0">
            <x v="3"/>
          </reference>
        </references>
      </pivotArea>
    </chartFormat>
    <chartFormat chart="2" format="131">
      <pivotArea type="data" outline="0" fieldPosition="0">
        <references count="2">
          <reference field="4294967294" count="1" selected="0">
            <x v="0"/>
          </reference>
          <reference field="50" count="1" selected="0">
            <x v="4"/>
          </reference>
        </references>
      </pivotArea>
    </chartFormat>
    <chartFormat chart="2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33">
      <pivotArea type="data" outline="0" fieldPosition="0">
        <references count="2">
          <reference field="4294967294" count="1" selected="0">
            <x v="1"/>
          </reference>
          <reference field="50" count="1" selected="0">
            <x v="0"/>
          </reference>
        </references>
      </pivotArea>
    </chartFormat>
    <chartFormat chart="2" format="134">
      <pivotArea type="data" outline="0" fieldPosition="0">
        <references count="2">
          <reference field="4294967294" count="1" selected="0">
            <x v="1"/>
          </reference>
          <reference field="50" count="1" selected="0">
            <x v="1"/>
          </reference>
        </references>
      </pivotArea>
    </chartFormat>
    <chartFormat chart="2" format="135">
      <pivotArea type="data" outline="0" fieldPosition="0">
        <references count="2">
          <reference field="4294967294" count="1" selected="0">
            <x v="1"/>
          </reference>
          <reference field="50" count="1" selected="0">
            <x v="2"/>
          </reference>
        </references>
      </pivotArea>
    </chartFormat>
    <chartFormat chart="2" format="136">
      <pivotArea type="data" outline="0" fieldPosition="0">
        <references count="2">
          <reference field="4294967294" count="1" selected="0">
            <x v="1"/>
          </reference>
          <reference field="50" count="1" selected="0">
            <x v="3"/>
          </reference>
        </references>
      </pivotArea>
    </chartFormat>
    <chartFormat chart="2" format="137">
      <pivotArea type="data" outline="0" fieldPosition="0">
        <references count="2">
          <reference field="4294967294" count="1" selected="0">
            <x v="1"/>
          </reference>
          <reference field="5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4000000}" name="PivotTable7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76:C81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axis="axisRow" dataField="1" showAll="0">
      <items count="9">
        <item x="1"/>
        <item x="2"/>
        <item x="0"/>
        <item x="3"/>
        <item m="1" x="6"/>
        <item m="1" x="4"/>
        <item h="1" m="1" x="7"/>
        <item h="1" m="1" x="5"/>
        <item t="default"/>
      </items>
    </pivotField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d" fld="9" subtotal="count" baseField="10" baseItem="1"/>
    <dataField name="Percentage of Question 1d" fld="9" subtotal="count" showDataAs="percentOfTotal" baseField="10" baseItem="1" numFmtId="10"/>
  </dataFields>
  <formats count="56">
    <format dxfId="2775">
      <pivotArea field="2" type="button" dataOnly="0" labelOnly="1" outline="0" axis="axisPage" fieldPosition="1"/>
    </format>
    <format dxfId="2774">
      <pivotArea dataOnly="0" labelOnly="1" outline="0" fieldPosition="0">
        <references count="1">
          <reference field="2" count="0"/>
        </references>
      </pivotArea>
    </format>
    <format dxfId="2773">
      <pivotArea field="3" type="button" dataOnly="0" labelOnly="1" outline="0" axis="axisPage" fieldPosition="2"/>
    </format>
    <format dxfId="2772">
      <pivotArea dataOnly="0" labelOnly="1" outline="0" fieldPosition="0">
        <references count="1">
          <reference field="3" count="0"/>
        </references>
      </pivotArea>
    </format>
    <format dxfId="2771">
      <pivotArea field="4" type="button" dataOnly="0" labelOnly="1" outline="0" axis="axisPage" fieldPosition="3"/>
    </format>
    <format dxfId="2770">
      <pivotArea dataOnly="0" labelOnly="1" outline="0" fieldPosition="0">
        <references count="1">
          <reference field="4" count="0"/>
        </references>
      </pivotArea>
    </format>
    <format dxfId="2769">
      <pivotArea field="5" type="button" dataOnly="0" labelOnly="1" outline="0" axis="axisPage" fieldPosition="4"/>
    </format>
    <format dxfId="2768">
      <pivotArea dataOnly="0" labelOnly="1" outline="0" fieldPosition="0">
        <references count="1">
          <reference field="5" count="0"/>
        </references>
      </pivotArea>
    </format>
    <format dxfId="2767">
      <pivotArea field="2" type="button" dataOnly="0" labelOnly="1" outline="0" axis="axisPage" fieldPosition="1"/>
    </format>
    <format dxfId="2766">
      <pivotArea dataOnly="0" labelOnly="1" outline="0" fieldPosition="0">
        <references count="1">
          <reference field="2" count="0"/>
        </references>
      </pivotArea>
    </format>
    <format dxfId="2765">
      <pivotArea field="3" type="button" dataOnly="0" labelOnly="1" outline="0" axis="axisPage" fieldPosition="2"/>
    </format>
    <format dxfId="2764">
      <pivotArea dataOnly="0" labelOnly="1" outline="0" fieldPosition="0">
        <references count="1">
          <reference field="3" count="0"/>
        </references>
      </pivotArea>
    </format>
    <format dxfId="2763">
      <pivotArea field="4" type="button" dataOnly="0" labelOnly="1" outline="0" axis="axisPage" fieldPosition="3"/>
    </format>
    <format dxfId="2762">
      <pivotArea dataOnly="0" labelOnly="1" outline="0" fieldPosition="0">
        <references count="1">
          <reference field="4" count="0"/>
        </references>
      </pivotArea>
    </format>
    <format dxfId="2761">
      <pivotArea field="5" type="button" dataOnly="0" labelOnly="1" outline="0" axis="axisPage" fieldPosition="4"/>
    </format>
    <format dxfId="2760">
      <pivotArea dataOnly="0" labelOnly="1" outline="0" fieldPosition="0">
        <references count="1">
          <reference field="5" count="0"/>
        </references>
      </pivotArea>
    </format>
    <format dxfId="2759">
      <pivotArea field="2" type="button" dataOnly="0" labelOnly="1" outline="0" axis="axisPage" fieldPosition="1"/>
    </format>
    <format dxfId="2758">
      <pivotArea dataOnly="0" labelOnly="1" outline="0" fieldPosition="0">
        <references count="1">
          <reference field="2" count="0"/>
        </references>
      </pivotArea>
    </format>
    <format dxfId="2757">
      <pivotArea field="3" type="button" dataOnly="0" labelOnly="1" outline="0" axis="axisPage" fieldPosition="2"/>
    </format>
    <format dxfId="2756">
      <pivotArea dataOnly="0" labelOnly="1" outline="0" fieldPosition="0">
        <references count="1">
          <reference field="3" count="0"/>
        </references>
      </pivotArea>
    </format>
    <format dxfId="2755">
      <pivotArea field="4" type="button" dataOnly="0" labelOnly="1" outline="0" axis="axisPage" fieldPosition="3"/>
    </format>
    <format dxfId="2754">
      <pivotArea dataOnly="0" labelOnly="1" outline="0" fieldPosition="0">
        <references count="1">
          <reference field="4" count="0"/>
        </references>
      </pivotArea>
    </format>
    <format dxfId="2753">
      <pivotArea field="5" type="button" dataOnly="0" labelOnly="1" outline="0" axis="axisPage" fieldPosition="4"/>
    </format>
    <format dxfId="2752">
      <pivotArea dataOnly="0" labelOnly="1" outline="0" fieldPosition="0">
        <references count="1">
          <reference field="5" count="0"/>
        </references>
      </pivotArea>
    </format>
    <format dxfId="2751">
      <pivotArea type="all" dataOnly="0" outline="0" fieldPosition="0"/>
    </format>
    <format dxfId="2750">
      <pivotArea field="7" type="button" dataOnly="0" labelOnly="1" outline="0"/>
    </format>
    <format dxfId="2749">
      <pivotArea field="7" type="button" dataOnly="0" labelOnly="1" outline="0"/>
    </format>
    <format dxfId="2748">
      <pivotArea grandRow="1" outline="0" collapsedLevelsAreSubtotals="1" fieldPosition="0"/>
    </format>
    <format dxfId="2747">
      <pivotArea dataOnly="0" labelOnly="1" grandRow="1" outline="0" fieldPosition="0"/>
    </format>
    <format dxfId="2746">
      <pivotArea grandRow="1" outline="0" collapsedLevelsAreSubtotals="1" fieldPosition="0"/>
    </format>
    <format dxfId="2745">
      <pivotArea dataOnly="0" labelOnly="1" grandRow="1" outline="0" fieldPosition="0"/>
    </format>
    <format dxfId="2744">
      <pivotArea field="8" type="button" dataOnly="0" labelOnly="1" outline="0"/>
    </format>
    <format dxfId="2743">
      <pivotArea field="8" type="button" dataOnly="0" labelOnly="1" outline="0"/>
    </format>
    <format dxfId="2742">
      <pivotArea type="all" dataOnly="0" outline="0" fieldPosition="0"/>
    </format>
    <format dxfId="2741">
      <pivotArea type="all" dataOnly="0" outline="0" fieldPosition="0"/>
    </format>
    <format dxfId="2740">
      <pivotArea outline="0" fieldPosition="0">
        <references count="1">
          <reference field="4294967294" count="1">
            <x v="1"/>
          </reference>
        </references>
      </pivotArea>
    </format>
    <format dxfId="2739">
      <pivotArea field="9" type="button" dataOnly="0" labelOnly="1" outline="0" axis="axisRow" fieldPosition="0"/>
    </format>
    <format dxfId="27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37">
      <pivotArea field="9" type="button" dataOnly="0" labelOnly="1" outline="0" axis="axisRow" fieldPosition="0"/>
    </format>
    <format dxfId="27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35">
      <pivotArea type="all" dataOnly="0" outline="0" fieldPosition="0"/>
    </format>
    <format dxfId="2734">
      <pivotArea type="all" dataOnly="0" outline="0" fieldPosition="0"/>
    </format>
    <format dxfId="2733">
      <pivotArea field="2" type="button" dataOnly="0" labelOnly="1" outline="0" axis="axisPage" fieldPosition="1"/>
    </format>
    <format dxfId="2732">
      <pivotArea dataOnly="0" labelOnly="1" outline="0" fieldPosition="0">
        <references count="1">
          <reference field="2" count="0"/>
        </references>
      </pivotArea>
    </format>
    <format dxfId="2731">
      <pivotArea field="3" type="button" dataOnly="0" labelOnly="1" outline="0" axis="axisPage" fieldPosition="2"/>
    </format>
    <format dxfId="2730">
      <pivotArea dataOnly="0" labelOnly="1" outline="0" fieldPosition="0">
        <references count="1">
          <reference field="3" count="0"/>
        </references>
      </pivotArea>
    </format>
    <format dxfId="2729">
      <pivotArea field="4" type="button" dataOnly="0" labelOnly="1" outline="0" axis="axisPage" fieldPosition="3"/>
    </format>
    <format dxfId="2728">
      <pivotArea dataOnly="0" labelOnly="1" outline="0" fieldPosition="0">
        <references count="1">
          <reference field="4" count="0"/>
        </references>
      </pivotArea>
    </format>
    <format dxfId="2727">
      <pivotArea field="5" type="button" dataOnly="0" labelOnly="1" outline="0" axis="axisPage" fieldPosition="4"/>
    </format>
    <format dxfId="2726">
      <pivotArea dataOnly="0" labelOnly="1" outline="0" fieldPosition="0">
        <references count="1">
          <reference field="5" count="0"/>
        </references>
      </pivotArea>
    </format>
    <format dxfId="2725">
      <pivotArea field="9" type="button" dataOnly="0" labelOnly="1" outline="0" axis="axisRow" fieldPosition="0"/>
    </format>
    <format dxfId="27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23">
      <pivotArea grandRow="1" outline="0" collapsedLevelsAreSubtotals="1" fieldPosition="0"/>
    </format>
    <format dxfId="2722">
      <pivotArea dataOnly="0" labelOnly="1" grandRow="1" outline="0" fieldPosition="0"/>
    </format>
    <format dxfId="2721">
      <pivotArea field="9" type="button" dataOnly="0" labelOnly="1" outline="0" axis="axisRow" fieldPosition="0"/>
    </format>
    <format dxfId="27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9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9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9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9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9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5000000}" name="PivotTable8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94:C99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axis="axisRow" dataField="1" showAll="0">
      <items count="9">
        <item x="1"/>
        <item x="0"/>
        <item x="2"/>
        <item x="3"/>
        <item m="1" x="6"/>
        <item m="1" x="4"/>
        <item m="1" x="7"/>
        <item m="1" x="5"/>
        <item t="default"/>
      </items>
    </pivotField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e" fld="10" subtotal="count" baseField="11" baseItem="0"/>
    <dataField name="Percentage of Question 1e" fld="10" subtotal="count" showDataAs="percentOfTotal" baseField="11" baseItem="0" numFmtId="10"/>
  </dataFields>
  <formats count="56">
    <format dxfId="2831">
      <pivotArea field="2" type="button" dataOnly="0" labelOnly="1" outline="0" axis="axisPage" fieldPosition="1"/>
    </format>
    <format dxfId="2830">
      <pivotArea field="3" type="button" dataOnly="0" labelOnly="1" outline="0" axis="axisPage" fieldPosition="2"/>
    </format>
    <format dxfId="2829">
      <pivotArea dataOnly="0" labelOnly="1" outline="0" fieldPosition="0">
        <references count="1">
          <reference field="3" count="0"/>
        </references>
      </pivotArea>
    </format>
    <format dxfId="2828">
      <pivotArea field="4" type="button" dataOnly="0" labelOnly="1" outline="0" axis="axisPage" fieldPosition="3"/>
    </format>
    <format dxfId="2827">
      <pivotArea dataOnly="0" labelOnly="1" outline="0" fieldPosition="0">
        <references count="1">
          <reference field="4" count="0"/>
        </references>
      </pivotArea>
    </format>
    <format dxfId="2826">
      <pivotArea field="5" type="button" dataOnly="0" labelOnly="1" outline="0" axis="axisPage" fieldPosition="4"/>
    </format>
    <format dxfId="2825">
      <pivotArea dataOnly="0" labelOnly="1" outline="0" fieldPosition="0">
        <references count="1">
          <reference field="5" count="0"/>
        </references>
      </pivotArea>
    </format>
    <format dxfId="2824">
      <pivotArea field="2" type="button" dataOnly="0" labelOnly="1" outline="0" axis="axisPage" fieldPosition="1"/>
    </format>
    <format dxfId="2823">
      <pivotArea field="3" type="button" dataOnly="0" labelOnly="1" outline="0" axis="axisPage" fieldPosition="2"/>
    </format>
    <format dxfId="2822">
      <pivotArea dataOnly="0" labelOnly="1" outline="0" fieldPosition="0">
        <references count="1">
          <reference field="3" count="0"/>
        </references>
      </pivotArea>
    </format>
    <format dxfId="2821">
      <pivotArea field="4" type="button" dataOnly="0" labelOnly="1" outline="0" axis="axisPage" fieldPosition="3"/>
    </format>
    <format dxfId="2820">
      <pivotArea dataOnly="0" labelOnly="1" outline="0" fieldPosition="0">
        <references count="1">
          <reference field="4" count="0"/>
        </references>
      </pivotArea>
    </format>
    <format dxfId="2819">
      <pivotArea field="5" type="button" dataOnly="0" labelOnly="1" outline="0" axis="axisPage" fieldPosition="4"/>
    </format>
    <format dxfId="2818">
      <pivotArea dataOnly="0" labelOnly="1" outline="0" fieldPosition="0">
        <references count="1">
          <reference field="5" count="0"/>
        </references>
      </pivotArea>
    </format>
    <format dxfId="2817">
      <pivotArea field="2" type="button" dataOnly="0" labelOnly="1" outline="0" axis="axisPage" fieldPosition="1"/>
    </format>
    <format dxfId="2816">
      <pivotArea field="3" type="button" dataOnly="0" labelOnly="1" outline="0" axis="axisPage" fieldPosition="2"/>
    </format>
    <format dxfId="2815">
      <pivotArea dataOnly="0" labelOnly="1" outline="0" fieldPosition="0">
        <references count="1">
          <reference field="3" count="0"/>
        </references>
      </pivotArea>
    </format>
    <format dxfId="2814">
      <pivotArea field="4" type="button" dataOnly="0" labelOnly="1" outline="0" axis="axisPage" fieldPosition="3"/>
    </format>
    <format dxfId="2813">
      <pivotArea dataOnly="0" labelOnly="1" outline="0" fieldPosition="0">
        <references count="1">
          <reference field="4" count="0"/>
        </references>
      </pivotArea>
    </format>
    <format dxfId="2812">
      <pivotArea field="5" type="button" dataOnly="0" labelOnly="1" outline="0" axis="axisPage" fieldPosition="4"/>
    </format>
    <format dxfId="2811">
      <pivotArea dataOnly="0" labelOnly="1" outline="0" fieldPosition="0">
        <references count="1">
          <reference field="5" count="0"/>
        </references>
      </pivotArea>
    </format>
    <format dxfId="2810">
      <pivotArea type="all" dataOnly="0" outline="0" fieldPosition="0"/>
    </format>
    <format dxfId="2809">
      <pivotArea field="7" type="button" dataOnly="0" labelOnly="1" outline="0"/>
    </format>
    <format dxfId="2808">
      <pivotArea field="7" type="button" dataOnly="0" labelOnly="1" outline="0"/>
    </format>
    <format dxfId="2807">
      <pivotArea grandRow="1" outline="0" collapsedLevelsAreSubtotals="1" fieldPosition="0"/>
    </format>
    <format dxfId="2806">
      <pivotArea dataOnly="0" labelOnly="1" grandRow="1" outline="0" fieldPosition="0"/>
    </format>
    <format dxfId="2805">
      <pivotArea grandRow="1" outline="0" collapsedLevelsAreSubtotals="1" fieldPosition="0"/>
    </format>
    <format dxfId="2804">
      <pivotArea dataOnly="0" labelOnly="1" grandRow="1" outline="0" fieldPosition="0"/>
    </format>
    <format dxfId="2803">
      <pivotArea field="8" type="button" dataOnly="0" labelOnly="1" outline="0"/>
    </format>
    <format dxfId="2802">
      <pivotArea field="8" type="button" dataOnly="0" labelOnly="1" outline="0"/>
    </format>
    <format dxfId="2801">
      <pivotArea type="all" dataOnly="0" outline="0" fieldPosition="0"/>
    </format>
    <format dxfId="2800">
      <pivotArea type="all" dataOnly="0" outline="0" fieldPosition="0"/>
    </format>
    <format dxfId="2799">
      <pivotArea field="9" type="button" dataOnly="0" labelOnly="1" outline="0"/>
    </format>
    <format dxfId="2798">
      <pivotArea field="9" type="button" dataOnly="0" labelOnly="1" outline="0"/>
    </format>
    <format dxfId="2797">
      <pivotArea outline="0" fieldPosition="0">
        <references count="1">
          <reference field="4294967294" count="1">
            <x v="1"/>
          </reference>
        </references>
      </pivotArea>
    </format>
    <format dxfId="2796">
      <pivotArea field="10" type="button" dataOnly="0" labelOnly="1" outline="0" axis="axisRow" fieldPosition="0"/>
    </format>
    <format dxfId="279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94">
      <pivotArea field="10" type="button" dataOnly="0" labelOnly="1" outline="0" axis="axisRow" fieldPosition="0"/>
    </format>
    <format dxfId="279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92">
      <pivotArea type="all" dataOnly="0" outline="0" fieldPosition="0"/>
    </format>
    <format dxfId="2791">
      <pivotArea type="all" dataOnly="0" outline="0" fieldPosition="0"/>
    </format>
    <format dxfId="2790">
      <pivotArea field="2" type="button" dataOnly="0" labelOnly="1" outline="0" axis="axisPage" fieldPosition="1"/>
    </format>
    <format dxfId="2789">
      <pivotArea field="3" type="button" dataOnly="0" labelOnly="1" outline="0" axis="axisPage" fieldPosition="2"/>
    </format>
    <format dxfId="2788">
      <pivotArea dataOnly="0" labelOnly="1" outline="0" fieldPosition="0">
        <references count="1">
          <reference field="3" count="0"/>
        </references>
      </pivotArea>
    </format>
    <format dxfId="2787">
      <pivotArea field="4" type="button" dataOnly="0" labelOnly="1" outline="0" axis="axisPage" fieldPosition="3"/>
    </format>
    <format dxfId="2786">
      <pivotArea dataOnly="0" labelOnly="1" outline="0" fieldPosition="0">
        <references count="1">
          <reference field="4" count="0"/>
        </references>
      </pivotArea>
    </format>
    <format dxfId="2785">
      <pivotArea field="5" type="button" dataOnly="0" labelOnly="1" outline="0" axis="axisPage" fieldPosition="4"/>
    </format>
    <format dxfId="2784">
      <pivotArea dataOnly="0" labelOnly="1" outline="0" fieldPosition="0">
        <references count="1">
          <reference field="5" count="0"/>
        </references>
      </pivotArea>
    </format>
    <format dxfId="2783">
      <pivotArea field="10" type="button" dataOnly="0" labelOnly="1" outline="0" axis="axisRow" fieldPosition="0"/>
    </format>
    <format dxfId="278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81">
      <pivotArea grandRow="1" outline="0" collapsedLevelsAreSubtotals="1" fieldPosition="0"/>
    </format>
    <format dxfId="2780">
      <pivotArea dataOnly="0" labelOnly="1" grandRow="1" outline="0" fieldPosition="0"/>
    </format>
    <format dxfId="2779">
      <pivotArea dataOnly="0" labelOnly="1" outline="0" fieldPosition="0">
        <references count="1">
          <reference field="2" count="0"/>
        </references>
      </pivotArea>
    </format>
    <format dxfId="2778">
      <pivotArea dataOnly="0" labelOnly="1" outline="0" fieldPosition="0">
        <references count="1">
          <reference field="2" count="0"/>
        </references>
      </pivotArea>
    </format>
    <format dxfId="2777">
      <pivotArea field="10" type="button" dataOnly="0" labelOnly="1" outline="0" axis="axisRow" fieldPosition="0"/>
    </format>
    <format dxfId="277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10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10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10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10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10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10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1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6000000}" name="PivotTable9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112:C117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axis="axisRow" dataField="1" showAll="0">
      <items count="9">
        <item x="2"/>
        <item x="1"/>
        <item x="0"/>
        <item x="3"/>
        <item m="1" x="6"/>
        <item m="1" x="4"/>
        <item h="1" m="1" x="7"/>
        <item m="1" x="5"/>
        <item t="default"/>
      </items>
    </pivotField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f" fld="11" subtotal="count" baseField="12" baseItem="0"/>
    <dataField name="Percentage of Question 1f" fld="11" subtotal="count" showDataAs="percentOfTotal" baseField="12" baseItem="0" numFmtId="10"/>
  </dataFields>
  <formats count="58">
    <format dxfId="2889">
      <pivotArea field="2" type="button" dataOnly="0" labelOnly="1" outline="0" axis="axisPage" fieldPosition="1"/>
    </format>
    <format dxfId="2888">
      <pivotArea field="3" type="button" dataOnly="0" labelOnly="1" outline="0" axis="axisPage" fieldPosition="2"/>
    </format>
    <format dxfId="2887">
      <pivotArea dataOnly="0" labelOnly="1" outline="0" fieldPosition="0">
        <references count="1">
          <reference field="3" count="0"/>
        </references>
      </pivotArea>
    </format>
    <format dxfId="2886">
      <pivotArea field="4" type="button" dataOnly="0" labelOnly="1" outline="0" axis="axisPage" fieldPosition="3"/>
    </format>
    <format dxfId="2885">
      <pivotArea dataOnly="0" labelOnly="1" outline="0" fieldPosition="0">
        <references count="1">
          <reference field="4" count="0"/>
        </references>
      </pivotArea>
    </format>
    <format dxfId="2884">
      <pivotArea field="5" type="button" dataOnly="0" labelOnly="1" outline="0" axis="axisPage" fieldPosition="4"/>
    </format>
    <format dxfId="2883">
      <pivotArea dataOnly="0" labelOnly="1" outline="0" fieldPosition="0">
        <references count="1">
          <reference field="5" count="0"/>
        </references>
      </pivotArea>
    </format>
    <format dxfId="2882">
      <pivotArea field="2" type="button" dataOnly="0" labelOnly="1" outline="0" axis="axisPage" fieldPosition="1"/>
    </format>
    <format dxfId="2881">
      <pivotArea field="3" type="button" dataOnly="0" labelOnly="1" outline="0" axis="axisPage" fieldPosition="2"/>
    </format>
    <format dxfId="2880">
      <pivotArea dataOnly="0" labelOnly="1" outline="0" fieldPosition="0">
        <references count="1">
          <reference field="3" count="0"/>
        </references>
      </pivotArea>
    </format>
    <format dxfId="2879">
      <pivotArea field="4" type="button" dataOnly="0" labelOnly="1" outline="0" axis="axisPage" fieldPosition="3"/>
    </format>
    <format dxfId="2878">
      <pivotArea dataOnly="0" labelOnly="1" outline="0" fieldPosition="0">
        <references count="1">
          <reference field="4" count="0"/>
        </references>
      </pivotArea>
    </format>
    <format dxfId="2877">
      <pivotArea field="5" type="button" dataOnly="0" labelOnly="1" outline="0" axis="axisPage" fieldPosition="4"/>
    </format>
    <format dxfId="2876">
      <pivotArea dataOnly="0" labelOnly="1" outline="0" fieldPosition="0">
        <references count="1">
          <reference field="5" count="0"/>
        </references>
      </pivotArea>
    </format>
    <format dxfId="2875">
      <pivotArea field="2" type="button" dataOnly="0" labelOnly="1" outline="0" axis="axisPage" fieldPosition="1"/>
    </format>
    <format dxfId="2874">
      <pivotArea field="3" type="button" dataOnly="0" labelOnly="1" outline="0" axis="axisPage" fieldPosition="2"/>
    </format>
    <format dxfId="2873">
      <pivotArea dataOnly="0" labelOnly="1" outline="0" fieldPosition="0">
        <references count="1">
          <reference field="3" count="0"/>
        </references>
      </pivotArea>
    </format>
    <format dxfId="2872">
      <pivotArea field="4" type="button" dataOnly="0" labelOnly="1" outline="0" axis="axisPage" fieldPosition="3"/>
    </format>
    <format dxfId="2871">
      <pivotArea dataOnly="0" labelOnly="1" outline="0" fieldPosition="0">
        <references count="1">
          <reference field="4" count="0"/>
        </references>
      </pivotArea>
    </format>
    <format dxfId="2870">
      <pivotArea field="5" type="button" dataOnly="0" labelOnly="1" outline="0" axis="axisPage" fieldPosition="4"/>
    </format>
    <format dxfId="2869">
      <pivotArea dataOnly="0" labelOnly="1" outline="0" fieldPosition="0">
        <references count="1">
          <reference field="5" count="0"/>
        </references>
      </pivotArea>
    </format>
    <format dxfId="2868">
      <pivotArea type="all" dataOnly="0" outline="0" fieldPosition="0"/>
    </format>
    <format dxfId="2867">
      <pivotArea field="7" type="button" dataOnly="0" labelOnly="1" outline="0"/>
    </format>
    <format dxfId="2866">
      <pivotArea field="7" type="button" dataOnly="0" labelOnly="1" outline="0"/>
    </format>
    <format dxfId="2865">
      <pivotArea grandRow="1" outline="0" collapsedLevelsAreSubtotals="1" fieldPosition="0"/>
    </format>
    <format dxfId="2864">
      <pivotArea dataOnly="0" labelOnly="1" grandRow="1" outline="0" fieldPosition="0"/>
    </format>
    <format dxfId="2863">
      <pivotArea grandRow="1" outline="0" collapsedLevelsAreSubtotals="1" fieldPosition="0"/>
    </format>
    <format dxfId="2862">
      <pivotArea dataOnly="0" labelOnly="1" grandRow="1" outline="0" fieldPosition="0"/>
    </format>
    <format dxfId="2861">
      <pivotArea field="8" type="button" dataOnly="0" labelOnly="1" outline="0"/>
    </format>
    <format dxfId="2860">
      <pivotArea field="8" type="button" dataOnly="0" labelOnly="1" outline="0"/>
    </format>
    <format dxfId="2859">
      <pivotArea type="all" dataOnly="0" outline="0" fieldPosition="0"/>
    </format>
    <format dxfId="2858">
      <pivotArea type="all" dataOnly="0" outline="0" fieldPosition="0"/>
    </format>
    <format dxfId="2857">
      <pivotArea field="9" type="button" dataOnly="0" labelOnly="1" outline="0"/>
    </format>
    <format dxfId="2856">
      <pivotArea field="9" type="button" dataOnly="0" labelOnly="1" outline="0"/>
    </format>
    <format dxfId="2855">
      <pivotArea field="10" type="button" dataOnly="0" labelOnly="1" outline="0"/>
    </format>
    <format dxfId="2854">
      <pivotArea field="10" type="button" dataOnly="0" labelOnly="1" outline="0"/>
    </format>
    <format dxfId="2853">
      <pivotArea outline="0" fieldPosition="0">
        <references count="1">
          <reference field="4294967294" count="1">
            <x v="1"/>
          </reference>
        </references>
      </pivotArea>
    </format>
    <format dxfId="2852">
      <pivotArea field="11" type="button" dataOnly="0" labelOnly="1" outline="0" axis="axisRow" fieldPosition="0"/>
    </format>
    <format dxfId="285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850">
      <pivotArea field="11" type="button" dataOnly="0" labelOnly="1" outline="0" axis="axisRow" fieldPosition="0"/>
    </format>
    <format dxfId="284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848">
      <pivotArea type="all" dataOnly="0" outline="0" fieldPosition="0"/>
    </format>
    <format dxfId="2847">
      <pivotArea type="all" dataOnly="0" outline="0" fieldPosition="0"/>
    </format>
    <format dxfId="2846">
      <pivotArea field="2" type="button" dataOnly="0" labelOnly="1" outline="0" axis="axisPage" fieldPosition="1"/>
    </format>
    <format dxfId="2845">
      <pivotArea field="3" type="button" dataOnly="0" labelOnly="1" outline="0" axis="axisPage" fieldPosition="2"/>
    </format>
    <format dxfId="2844">
      <pivotArea dataOnly="0" labelOnly="1" outline="0" fieldPosition="0">
        <references count="1">
          <reference field="3" count="0"/>
        </references>
      </pivotArea>
    </format>
    <format dxfId="2843">
      <pivotArea field="4" type="button" dataOnly="0" labelOnly="1" outline="0" axis="axisPage" fieldPosition="3"/>
    </format>
    <format dxfId="2842">
      <pivotArea dataOnly="0" labelOnly="1" outline="0" fieldPosition="0">
        <references count="1">
          <reference field="4" count="0"/>
        </references>
      </pivotArea>
    </format>
    <format dxfId="2841">
      <pivotArea field="5" type="button" dataOnly="0" labelOnly="1" outline="0" axis="axisPage" fieldPosition="4"/>
    </format>
    <format dxfId="2840">
      <pivotArea dataOnly="0" labelOnly="1" outline="0" fieldPosition="0">
        <references count="1">
          <reference field="5" count="0"/>
        </references>
      </pivotArea>
    </format>
    <format dxfId="2839">
      <pivotArea field="11" type="button" dataOnly="0" labelOnly="1" outline="0" axis="axisRow" fieldPosition="0"/>
    </format>
    <format dxfId="28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837">
      <pivotArea grandRow="1" outline="0" collapsedLevelsAreSubtotals="1" fieldPosition="0"/>
    </format>
    <format dxfId="2836">
      <pivotArea dataOnly="0" labelOnly="1" grandRow="1" outline="0" fieldPosition="0"/>
    </format>
    <format dxfId="2835">
      <pivotArea dataOnly="0" labelOnly="1" outline="0" fieldPosition="0">
        <references count="1">
          <reference field="2" count="0"/>
        </references>
      </pivotArea>
    </format>
    <format dxfId="2834">
      <pivotArea dataOnly="0" labelOnly="1" outline="0" fieldPosition="0">
        <references count="1">
          <reference field="2" count="0"/>
        </references>
      </pivotArea>
    </format>
    <format dxfId="2833">
      <pivotArea field="11" type="button" dataOnly="0" labelOnly="1" outline="0" axis="axisRow" fieldPosition="0"/>
    </format>
    <format dxfId="283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11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11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11" count="1" selected="0">
            <x v="4"/>
          </reference>
        </references>
      </pivotArea>
    </chartFormat>
    <chartFormat chart="1" format="142">
      <pivotArea type="data" outline="0" fieldPosition="0">
        <references count="2">
          <reference field="4294967294" count="1" selected="0">
            <x v="0"/>
          </reference>
          <reference field="11" count="1" selected="0">
            <x v="5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11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11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11" count="1" selected="0">
            <x v="4"/>
          </reference>
        </references>
      </pivotArea>
    </chartFormat>
    <chartFormat chart="2" format="150">
      <pivotArea type="data" outline="0" fieldPosition="0">
        <references count="2">
          <reference field="4294967294" count="1" selected="0">
            <x v="0"/>
          </reference>
          <reference field="11" count="1" selected="0">
            <x v="5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2">
      <pivotArea type="data" outline="0" fieldPosition="0">
        <references count="2">
          <reference field="4294967294" count="1" selected="0">
            <x v="1"/>
          </reference>
          <reference field="11" count="1" selected="0">
            <x v="0"/>
          </reference>
        </references>
      </pivotArea>
    </chartFormat>
    <chartFormat chart="2" format="153">
      <pivotArea type="data" outline="0" fieldPosition="0">
        <references count="2">
          <reference field="4294967294" count="1" selected="0">
            <x v="1"/>
          </reference>
          <reference field="11" count="1" selected="0">
            <x v="1"/>
          </reference>
        </references>
      </pivotArea>
    </chartFormat>
    <chartFormat chart="2" format="154">
      <pivotArea type="data" outline="0" fieldPosition="0">
        <references count="2">
          <reference field="4294967294" count="1" selected="0">
            <x v="1"/>
          </reference>
          <reference field="11" count="1" selected="0">
            <x v="2"/>
          </reference>
        </references>
      </pivotArea>
    </chartFormat>
    <chartFormat chart="2" format="155">
      <pivotArea type="data" outline="0" fieldPosition="0">
        <references count="2">
          <reference field="4294967294" count="1" selected="0">
            <x v="1"/>
          </reference>
          <reference field="11" count="1" selected="0">
            <x v="3"/>
          </reference>
        </references>
      </pivotArea>
    </chartFormat>
    <chartFormat chart="2" format="156">
      <pivotArea type="data" outline="0" fieldPosition="0">
        <references count="2">
          <reference field="4294967294" count="1" selected="0">
            <x v="1"/>
          </reference>
          <reference field="11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le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4" rowHeaderCaption="Answer Options">
  <location ref="A40:C4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axis="axisRow" dataField="1" showAll="0">
      <items count="9">
        <item x="1"/>
        <item x="2"/>
        <item x="0"/>
        <item x="3"/>
        <item m="1" x="6"/>
        <item m="1" x="4"/>
        <item h="1" m="1" x="7"/>
        <item h="1"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b" fld="7" subtotal="count" baseField="8" baseItem="0"/>
    <dataField name="Percentage of Question 1b" fld="7" subtotal="count" showDataAs="percentOfTotal" baseField="8" baseItem="0" numFmtId="10"/>
  </dataFields>
  <formats count="49">
    <format dxfId="2938">
      <pivotArea field="2" type="button" dataOnly="0" labelOnly="1" outline="0" axis="axisPage" fieldPosition="1"/>
    </format>
    <format dxfId="2937">
      <pivotArea field="3" type="button" dataOnly="0" labelOnly="1" outline="0" axis="axisPage" fieldPosition="2"/>
    </format>
    <format dxfId="2936">
      <pivotArea dataOnly="0" labelOnly="1" outline="0" fieldPosition="0">
        <references count="1">
          <reference field="3" count="0"/>
        </references>
      </pivotArea>
    </format>
    <format dxfId="2935">
      <pivotArea field="4" type="button" dataOnly="0" labelOnly="1" outline="0" axis="axisPage" fieldPosition="3"/>
    </format>
    <format dxfId="2934">
      <pivotArea dataOnly="0" labelOnly="1" outline="0" fieldPosition="0">
        <references count="1">
          <reference field="4" count="0"/>
        </references>
      </pivotArea>
    </format>
    <format dxfId="2933">
      <pivotArea field="5" type="button" dataOnly="0" labelOnly="1" outline="0" axis="axisPage" fieldPosition="4"/>
    </format>
    <format dxfId="2932">
      <pivotArea dataOnly="0" labelOnly="1" outline="0" fieldPosition="0">
        <references count="1">
          <reference field="5" count="0"/>
        </references>
      </pivotArea>
    </format>
    <format dxfId="2931">
      <pivotArea field="2" type="button" dataOnly="0" labelOnly="1" outline="0" axis="axisPage" fieldPosition="1"/>
    </format>
    <format dxfId="2930">
      <pivotArea field="3" type="button" dataOnly="0" labelOnly="1" outline="0" axis="axisPage" fieldPosition="2"/>
    </format>
    <format dxfId="2929">
      <pivotArea dataOnly="0" labelOnly="1" outline="0" fieldPosition="0">
        <references count="1">
          <reference field="3" count="0"/>
        </references>
      </pivotArea>
    </format>
    <format dxfId="2928">
      <pivotArea field="4" type="button" dataOnly="0" labelOnly="1" outline="0" axis="axisPage" fieldPosition="3"/>
    </format>
    <format dxfId="2927">
      <pivotArea dataOnly="0" labelOnly="1" outline="0" fieldPosition="0">
        <references count="1">
          <reference field="4" count="0"/>
        </references>
      </pivotArea>
    </format>
    <format dxfId="2926">
      <pivotArea field="5" type="button" dataOnly="0" labelOnly="1" outline="0" axis="axisPage" fieldPosition="4"/>
    </format>
    <format dxfId="2925">
      <pivotArea dataOnly="0" labelOnly="1" outline="0" fieldPosition="0">
        <references count="1">
          <reference field="5" count="0"/>
        </references>
      </pivotArea>
    </format>
    <format dxfId="2924">
      <pivotArea field="2" type="button" dataOnly="0" labelOnly="1" outline="0" axis="axisPage" fieldPosition="1"/>
    </format>
    <format dxfId="2923">
      <pivotArea field="3" type="button" dataOnly="0" labelOnly="1" outline="0" axis="axisPage" fieldPosition="2"/>
    </format>
    <format dxfId="2922">
      <pivotArea dataOnly="0" labelOnly="1" outline="0" fieldPosition="0">
        <references count="1">
          <reference field="3" count="0"/>
        </references>
      </pivotArea>
    </format>
    <format dxfId="2921">
      <pivotArea field="4" type="button" dataOnly="0" labelOnly="1" outline="0" axis="axisPage" fieldPosition="3"/>
    </format>
    <format dxfId="2920">
      <pivotArea dataOnly="0" labelOnly="1" outline="0" fieldPosition="0">
        <references count="1">
          <reference field="4" count="0"/>
        </references>
      </pivotArea>
    </format>
    <format dxfId="2919">
      <pivotArea field="5" type="button" dataOnly="0" labelOnly="1" outline="0" axis="axisPage" fieldPosition="4"/>
    </format>
    <format dxfId="2918">
      <pivotArea dataOnly="0" labelOnly="1" outline="0" fieldPosition="0">
        <references count="1">
          <reference field="5" count="0"/>
        </references>
      </pivotArea>
    </format>
    <format dxfId="2917">
      <pivotArea type="all" dataOnly="0" outline="0" fieldPosition="0"/>
    </format>
    <format dxfId="2916">
      <pivotArea field="7" type="button" dataOnly="0" labelOnly="1" outline="0" axis="axisRow" fieldPosition="0"/>
    </format>
    <format dxfId="29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14">
      <pivotArea field="7" type="button" dataOnly="0" labelOnly="1" outline="0" axis="axisRow" fieldPosition="0"/>
    </format>
    <format dxfId="291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12">
      <pivotArea grandRow="1" outline="0" collapsedLevelsAreSubtotals="1" fieldPosition="0"/>
    </format>
    <format dxfId="2911">
      <pivotArea dataOnly="0" labelOnly="1" grandRow="1" outline="0" fieldPosition="0"/>
    </format>
    <format dxfId="2910">
      <pivotArea grandRow="1" outline="0" collapsedLevelsAreSubtotals="1" fieldPosition="0"/>
    </format>
    <format dxfId="2909">
      <pivotArea dataOnly="0" labelOnly="1" grandRow="1" outline="0" fieldPosition="0"/>
    </format>
    <format dxfId="2908">
      <pivotArea type="all" dataOnly="0" outline="0" fieldPosition="0"/>
    </format>
    <format dxfId="2907">
      <pivotArea type="all" dataOnly="0" outline="0" fieldPosition="0"/>
    </format>
    <format dxfId="2906">
      <pivotArea grandRow="1" outline="0" collapsedLevelsAreSubtotals="1" fieldPosition="0"/>
    </format>
    <format dxfId="2905">
      <pivotArea dataOnly="0" labelOnly="1" grandRow="1" outline="0" fieldPosition="0"/>
    </format>
    <format dxfId="2904">
      <pivotArea field="2" type="button" dataOnly="0" labelOnly="1" outline="0" axis="axisPage" fieldPosition="1"/>
    </format>
    <format dxfId="2903">
      <pivotArea field="3" type="button" dataOnly="0" labelOnly="1" outline="0" axis="axisPage" fieldPosition="2"/>
    </format>
    <format dxfId="2902">
      <pivotArea dataOnly="0" labelOnly="1" outline="0" fieldPosition="0">
        <references count="1">
          <reference field="3" count="0"/>
        </references>
      </pivotArea>
    </format>
    <format dxfId="2901">
      <pivotArea field="4" type="button" dataOnly="0" labelOnly="1" outline="0" axis="axisPage" fieldPosition="3"/>
    </format>
    <format dxfId="2900">
      <pivotArea dataOnly="0" labelOnly="1" outline="0" fieldPosition="0">
        <references count="1">
          <reference field="4" count="0"/>
        </references>
      </pivotArea>
    </format>
    <format dxfId="2899">
      <pivotArea field="5" type="button" dataOnly="0" labelOnly="1" outline="0" axis="axisPage" fieldPosition="4"/>
    </format>
    <format dxfId="2898">
      <pivotArea dataOnly="0" labelOnly="1" outline="0" fieldPosition="0">
        <references count="1">
          <reference field="5" count="0"/>
        </references>
      </pivotArea>
    </format>
    <format dxfId="2897">
      <pivotArea field="7" type="button" dataOnly="0" labelOnly="1" outline="0" axis="axisRow" fieldPosition="0"/>
    </format>
    <format dxfId="28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895">
      <pivotArea grandRow="1" outline="0" collapsedLevelsAreSubtotals="1" fieldPosition="0"/>
    </format>
    <format dxfId="2894">
      <pivotArea dataOnly="0" labelOnly="1" grandRow="1" outline="0" fieldPosition="0"/>
    </format>
    <format dxfId="2893">
      <pivotArea dataOnly="0" labelOnly="1" outline="0" fieldPosition="0">
        <references count="1">
          <reference field="2" count="0"/>
        </references>
      </pivotArea>
    </format>
    <format dxfId="2892">
      <pivotArea dataOnly="0" labelOnly="1" outline="0" fieldPosition="0">
        <references count="1">
          <reference field="2" count="0"/>
        </references>
      </pivotArea>
    </format>
    <format dxfId="2891">
      <pivotArea field="7" type="button" dataOnly="0" labelOnly="1" outline="0" axis="axisRow" fieldPosition="0"/>
    </format>
    <format dxfId="28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0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37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0" format="138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0" format="139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0" format="140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0" format="14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0" format="142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  <chartFormat chart="0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45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3" format="146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3" format="147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3" format="148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3" format="149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3" format="150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  <chartFormat chart="3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52">
      <pivotArea type="data" outline="0" fieldPosition="0">
        <references count="2">
          <reference field="4294967294" count="1" selected="0">
            <x v="1"/>
          </reference>
          <reference field="7" count="1" selected="0">
            <x v="0"/>
          </reference>
        </references>
      </pivotArea>
    </chartFormat>
    <chartFormat chart="3" format="153">
      <pivotArea type="data" outline="0" fieldPosition="0">
        <references count="2">
          <reference field="4294967294" count="1" selected="0">
            <x v="1"/>
          </reference>
          <reference field="7" count="1" selected="0">
            <x v="1"/>
          </reference>
        </references>
      </pivotArea>
    </chartFormat>
    <chartFormat chart="3" format="154">
      <pivotArea type="data" outline="0" fieldPosition="0">
        <references count="2">
          <reference field="4294967294" count="1" selected="0">
            <x v="1"/>
          </reference>
          <reference field="7" count="1" selected="0">
            <x v="2"/>
          </reference>
        </references>
      </pivotArea>
    </chartFormat>
    <chartFormat chart="3" format="155">
      <pivotArea type="data" outline="0" fieldPosition="0">
        <references count="2">
          <reference field="4294967294" count="1" selected="0">
            <x v="1"/>
          </reference>
          <reference field="7" count="1" selected="0">
            <x v="3"/>
          </reference>
        </references>
      </pivotArea>
    </chartFormat>
    <chartFormat chart="3" format="156">
      <pivotArea type="data" outline="0" fieldPosition="0">
        <references count="2">
          <reference field="4294967294" count="1" selected="0">
            <x v="1"/>
          </reference>
          <reference field="7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le10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7" rowHeaderCaption="Answer Options">
  <location ref="A130:C135" firstHeaderRow="0" firstDataRow="1" firstDataCol="1" rowPageCount="4" colPageCount="1"/>
  <pivotFields count="52">
    <pivotField numFmtId="3" showAll="0"/>
    <pivotField showAll="0"/>
    <pivotField axis="axisPage" multipleItemSelectionAllowed="1" showAll="0">
      <items count="31">
        <item m="1" x="24"/>
        <item m="1" x="17"/>
        <item m="1" x="9"/>
        <item m="1" x="11"/>
        <item m="1" x="2"/>
        <item m="1" x="14"/>
        <item m="1" x="15"/>
        <item m="1" x="4"/>
        <item m="1" x="29"/>
        <item m="1" x="12"/>
        <item m="1" x="8"/>
        <item m="1" x="27"/>
        <item m="1" x="18"/>
        <item m="1" x="28"/>
        <item m="1" x="20"/>
        <item m="1" x="21"/>
        <item m="1" x="22"/>
        <item m="1" x="25"/>
        <item m="1" x="5"/>
        <item m="1" x="19"/>
        <item m="1" x="7"/>
        <item m="1" x="6"/>
        <item m="1" x="26"/>
        <item m="1" x="10"/>
        <item m="1" x="13"/>
        <item m="1" x="16"/>
        <item m="1" x="3"/>
        <item m="1" x="23"/>
        <item m="1" x="1"/>
        <item x="0"/>
        <item t="default"/>
      </items>
    </pivotField>
    <pivotField axis="axisPage" showAll="0">
      <items count="6">
        <item x="0"/>
        <item x="1"/>
        <item m="1" x="3"/>
        <item m="1" x="4"/>
        <item x="2"/>
        <item t="default"/>
      </items>
    </pivotField>
    <pivotField axis="axisPage" showAll="0">
      <items count="9">
        <item m="1" x="6"/>
        <item m="1" x="7"/>
        <item m="1" x="4"/>
        <item m="1" x="5"/>
        <item x="2"/>
        <item m="1" x="3"/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showAll="0">
      <items count="9">
        <item m="1" x="6"/>
        <item x="2"/>
        <item x="0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0"/>
        <item x="2"/>
        <item x="1"/>
        <item x="3"/>
        <item m="1" x="4"/>
        <item m="1" x="7"/>
        <item m="1" x="5"/>
        <item t="default"/>
      </items>
    </pivotField>
    <pivotField showAll="0">
      <items count="9">
        <item m="1" x="6"/>
        <item x="1"/>
        <item x="0"/>
        <item x="2"/>
        <item x="3"/>
        <item m="1" x="4"/>
        <item m="1" x="7"/>
        <item m="1" x="5"/>
        <item t="default"/>
      </items>
    </pivotField>
    <pivotField axis="axisRow" dataField="1" showAll="0">
      <items count="9">
        <item x="2"/>
        <item x="1"/>
        <item x="0"/>
        <item x="3"/>
        <item m="1" x="6"/>
        <item m="1" x="4"/>
        <item m="1" x="7"/>
        <item m="1" x="5"/>
        <item t="default"/>
      </items>
    </pivotField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4">
    <pageField fld="2" hier="-1"/>
    <pageField fld="3" hier="-1"/>
    <pageField fld="4" hier="-1"/>
    <pageField fld="5" hier="-1"/>
  </pageFields>
  <dataFields count="2">
    <dataField name="Counter of Question 1g" fld="12" subtotal="count" baseField="13" baseItem="0"/>
    <dataField name="Percentage of Question 1g" fld="12" subtotal="count" showDataAs="percentOfTotal" baseField="13" baseItem="0" numFmtId="10"/>
  </dataFields>
  <formats count="60">
    <format dxfId="2998">
      <pivotArea field="2" type="button" dataOnly="0" labelOnly="1" outline="0" axis="axisPage" fieldPosition="0"/>
    </format>
    <format dxfId="2997">
      <pivotArea field="3" type="button" dataOnly="0" labelOnly="1" outline="0" axis="axisPage" fieldPosition="1"/>
    </format>
    <format dxfId="2996">
      <pivotArea dataOnly="0" labelOnly="1" outline="0" fieldPosition="0">
        <references count="1">
          <reference field="3" count="0"/>
        </references>
      </pivotArea>
    </format>
    <format dxfId="2995">
      <pivotArea field="4" type="button" dataOnly="0" labelOnly="1" outline="0" axis="axisPage" fieldPosition="2"/>
    </format>
    <format dxfId="2994">
      <pivotArea dataOnly="0" labelOnly="1" outline="0" fieldPosition="0">
        <references count="1">
          <reference field="4" count="0"/>
        </references>
      </pivotArea>
    </format>
    <format dxfId="2993">
      <pivotArea field="5" type="button" dataOnly="0" labelOnly="1" outline="0" axis="axisPage" fieldPosition="3"/>
    </format>
    <format dxfId="2992">
      <pivotArea dataOnly="0" labelOnly="1" outline="0" fieldPosition="0">
        <references count="1">
          <reference field="5" count="0"/>
        </references>
      </pivotArea>
    </format>
    <format dxfId="2991">
      <pivotArea field="2" type="button" dataOnly="0" labelOnly="1" outline="0" axis="axisPage" fieldPosition="0"/>
    </format>
    <format dxfId="2990">
      <pivotArea field="3" type="button" dataOnly="0" labelOnly="1" outline="0" axis="axisPage" fieldPosition="1"/>
    </format>
    <format dxfId="2989">
      <pivotArea dataOnly="0" labelOnly="1" outline="0" fieldPosition="0">
        <references count="1">
          <reference field="3" count="0"/>
        </references>
      </pivotArea>
    </format>
    <format dxfId="2988">
      <pivotArea field="4" type="button" dataOnly="0" labelOnly="1" outline="0" axis="axisPage" fieldPosition="2"/>
    </format>
    <format dxfId="2987">
      <pivotArea dataOnly="0" labelOnly="1" outline="0" fieldPosition="0">
        <references count="1">
          <reference field="4" count="0"/>
        </references>
      </pivotArea>
    </format>
    <format dxfId="2986">
      <pivotArea field="5" type="button" dataOnly="0" labelOnly="1" outline="0" axis="axisPage" fieldPosition="3"/>
    </format>
    <format dxfId="2985">
      <pivotArea dataOnly="0" labelOnly="1" outline="0" fieldPosition="0">
        <references count="1">
          <reference field="5" count="0"/>
        </references>
      </pivotArea>
    </format>
    <format dxfId="2984">
      <pivotArea field="2" type="button" dataOnly="0" labelOnly="1" outline="0" axis="axisPage" fieldPosition="0"/>
    </format>
    <format dxfId="2983">
      <pivotArea field="3" type="button" dataOnly="0" labelOnly="1" outline="0" axis="axisPage" fieldPosition="1"/>
    </format>
    <format dxfId="2982">
      <pivotArea dataOnly="0" labelOnly="1" outline="0" fieldPosition="0">
        <references count="1">
          <reference field="3" count="0"/>
        </references>
      </pivotArea>
    </format>
    <format dxfId="2981">
      <pivotArea field="4" type="button" dataOnly="0" labelOnly="1" outline="0" axis="axisPage" fieldPosition="2"/>
    </format>
    <format dxfId="2980">
      <pivotArea dataOnly="0" labelOnly="1" outline="0" fieldPosition="0">
        <references count="1">
          <reference field="4" count="0"/>
        </references>
      </pivotArea>
    </format>
    <format dxfId="2979">
      <pivotArea field="5" type="button" dataOnly="0" labelOnly="1" outline="0" axis="axisPage" fieldPosition="3"/>
    </format>
    <format dxfId="2978">
      <pivotArea dataOnly="0" labelOnly="1" outline="0" fieldPosition="0">
        <references count="1">
          <reference field="5" count="0"/>
        </references>
      </pivotArea>
    </format>
    <format dxfId="2977">
      <pivotArea type="all" dataOnly="0" outline="0" fieldPosition="0"/>
    </format>
    <format dxfId="2976">
      <pivotArea field="7" type="button" dataOnly="0" labelOnly="1" outline="0"/>
    </format>
    <format dxfId="2975">
      <pivotArea field="7" type="button" dataOnly="0" labelOnly="1" outline="0"/>
    </format>
    <format dxfId="2974">
      <pivotArea grandRow="1" outline="0" collapsedLevelsAreSubtotals="1" fieldPosition="0"/>
    </format>
    <format dxfId="2973">
      <pivotArea dataOnly="0" labelOnly="1" grandRow="1" outline="0" fieldPosition="0"/>
    </format>
    <format dxfId="2972">
      <pivotArea grandRow="1" outline="0" collapsedLevelsAreSubtotals="1" fieldPosition="0"/>
    </format>
    <format dxfId="2971">
      <pivotArea dataOnly="0" labelOnly="1" grandRow="1" outline="0" fieldPosition="0"/>
    </format>
    <format dxfId="2970">
      <pivotArea field="8" type="button" dataOnly="0" labelOnly="1" outline="0"/>
    </format>
    <format dxfId="2969">
      <pivotArea field="8" type="button" dataOnly="0" labelOnly="1" outline="0"/>
    </format>
    <format dxfId="2968">
      <pivotArea type="all" dataOnly="0" outline="0" fieldPosition="0"/>
    </format>
    <format dxfId="2967">
      <pivotArea type="all" dataOnly="0" outline="0" fieldPosition="0"/>
    </format>
    <format dxfId="2966">
      <pivotArea field="9" type="button" dataOnly="0" labelOnly="1" outline="0"/>
    </format>
    <format dxfId="2965">
      <pivotArea field="9" type="button" dataOnly="0" labelOnly="1" outline="0"/>
    </format>
    <format dxfId="2964">
      <pivotArea field="10" type="button" dataOnly="0" labelOnly="1" outline="0"/>
    </format>
    <format dxfId="2963">
      <pivotArea field="10" type="button" dataOnly="0" labelOnly="1" outline="0"/>
    </format>
    <format dxfId="2962">
      <pivotArea field="11" type="button" dataOnly="0" labelOnly="1" outline="0"/>
    </format>
    <format dxfId="2961">
      <pivotArea field="11" type="button" dataOnly="0" labelOnly="1" outline="0"/>
    </format>
    <format dxfId="2960">
      <pivotArea type="all" dataOnly="0" outline="0" fieldPosition="0"/>
    </format>
    <format dxfId="2959">
      <pivotArea type="all" dataOnly="0" outline="0" fieldPosition="0"/>
    </format>
    <format dxfId="2958">
      <pivotArea outline="0" fieldPosition="0">
        <references count="1">
          <reference field="4294967294" count="1">
            <x v="1"/>
          </reference>
        </references>
      </pivotArea>
    </format>
    <format dxfId="2957">
      <pivotArea field="12" type="button" dataOnly="0" labelOnly="1" outline="0" axis="axisRow" fieldPosition="0"/>
    </format>
    <format dxfId="295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55">
      <pivotArea field="12" type="button" dataOnly="0" labelOnly="1" outline="0" axis="axisRow" fieldPosition="0"/>
    </format>
    <format dxfId="295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53">
      <pivotArea field="2" type="button" dataOnly="0" labelOnly="1" outline="0" axis="axisPage" fieldPosition="0"/>
    </format>
    <format dxfId="2952">
      <pivotArea field="3" type="button" dataOnly="0" labelOnly="1" outline="0" axis="axisPage" fieldPosition="1"/>
    </format>
    <format dxfId="2951">
      <pivotArea dataOnly="0" labelOnly="1" outline="0" fieldPosition="0">
        <references count="1">
          <reference field="3" count="0"/>
        </references>
      </pivotArea>
    </format>
    <format dxfId="2950">
      <pivotArea field="4" type="button" dataOnly="0" labelOnly="1" outline="0" axis="axisPage" fieldPosition="2"/>
    </format>
    <format dxfId="2949">
      <pivotArea dataOnly="0" labelOnly="1" outline="0" fieldPosition="0">
        <references count="1">
          <reference field="4" count="0"/>
        </references>
      </pivotArea>
    </format>
    <format dxfId="2948">
      <pivotArea field="5" type="button" dataOnly="0" labelOnly="1" outline="0" axis="axisPage" fieldPosition="3"/>
    </format>
    <format dxfId="2947">
      <pivotArea dataOnly="0" labelOnly="1" outline="0" fieldPosition="0">
        <references count="1">
          <reference field="5" count="0"/>
        </references>
      </pivotArea>
    </format>
    <format dxfId="2946">
      <pivotArea field="12" type="button" dataOnly="0" labelOnly="1" outline="0" axis="axisRow" fieldPosition="0"/>
    </format>
    <format dxfId="294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44">
      <pivotArea grandRow="1" outline="0" collapsedLevelsAreSubtotals="1" fieldPosition="0"/>
    </format>
    <format dxfId="2943">
      <pivotArea dataOnly="0" labelOnly="1" grandRow="1" outline="0" fieldPosition="0"/>
    </format>
    <format dxfId="2942">
      <pivotArea dataOnly="0" labelOnly="1" outline="0" fieldPosition="0">
        <references count="1">
          <reference field="2" count="0"/>
        </references>
      </pivotArea>
    </format>
    <format dxfId="2941">
      <pivotArea dataOnly="0" labelOnly="1" outline="0" fieldPosition="0">
        <references count="1">
          <reference field="2" count="0"/>
        </references>
      </pivotArea>
    </format>
    <format dxfId="2940">
      <pivotArea field="12" type="button" dataOnly="0" labelOnly="1" outline="0" axis="axisRow" fieldPosition="0"/>
    </format>
    <format dxfId="293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1">
    <chartFormat chart="15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137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15" format="138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15" format="139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15" format="140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15" format="14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15" format="142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15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6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145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16" format="146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16" format="147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16" format="148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16" format="149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16" format="150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16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6" format="152">
      <pivotArea type="data" outline="0" fieldPosition="0">
        <references count="2">
          <reference field="4294967294" count="1" selected="0">
            <x v="1"/>
          </reference>
          <reference field="12" count="1" selected="0">
            <x v="0"/>
          </reference>
        </references>
      </pivotArea>
    </chartFormat>
    <chartFormat chart="16" format="153">
      <pivotArea type="data" outline="0" fieldPosition="0">
        <references count="2">
          <reference field="4294967294" count="1" selected="0">
            <x v="1"/>
          </reference>
          <reference field="12" count="1" selected="0">
            <x v="1"/>
          </reference>
        </references>
      </pivotArea>
    </chartFormat>
    <chartFormat chart="16" format="154">
      <pivotArea type="data" outline="0" fieldPosition="0">
        <references count="2">
          <reference field="4294967294" count="1" selected="0">
            <x v="1"/>
          </reference>
          <reference field="12" count="1" selected="0">
            <x v="2"/>
          </reference>
        </references>
      </pivotArea>
    </chartFormat>
    <chartFormat chart="16" format="155">
      <pivotArea type="data" outline="0" fieldPosition="0">
        <references count="2">
          <reference field="4294967294" count="1" selected="0">
            <x v="1"/>
          </reference>
          <reference field="12" count="1" selected="0">
            <x v="3"/>
          </reference>
        </references>
      </pivotArea>
    </chartFormat>
    <chartFormat chart="16" format="156">
      <pivotArea type="data" outline="0" fieldPosition="0">
        <references count="2">
          <reference field="4294967294" count="1" selected="0">
            <x v="1"/>
          </reference>
          <reference field="1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Priority" displayName="Priority" ref="A1:B21" totalsRowShown="0" headerRowDxfId="3271" headerRowBorderDxfId="3270" tableBorderDxfId="3269" totalsRowBorderDxfId="3268">
  <autoFilter ref="A1:B21" xr:uid="{00000000-0009-0000-0100-000002000000}"/>
  <tableColumns count="2">
    <tableColumn id="1" xr3:uid="{00000000-0010-0000-0000-000001000000}" name="Answer Option" dataDxfId="3267"/>
    <tableColumn id="2" xr3:uid="{00000000-0010-0000-0000-000002000000}" name="Priority" dataDxfId="326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1000000}" name="Officials_Data" displayName="Officials_Data" ref="B1:BA320" totalsRowShown="0" headerRowDxfId="3265" dataDxfId="3264" tableBorderDxfId="3263">
  <autoFilter ref="B1:BA320" xr:uid="{00000000-0009-0000-0100-000008000000}"/>
  <tableColumns count="52">
    <tableColumn id="1" xr3:uid="{00000000-0010-0000-0100-000001000000}" name="Internal ID" dataDxfId="3262"/>
    <tableColumn id="2" xr3:uid="{00000000-0010-0000-0100-000002000000}" name="External ID" dataDxfId="3261"/>
    <tableColumn id="4" xr3:uid="{00000000-0010-0000-0100-000004000000}" name="Country" dataDxfId="3260"/>
    <tableColumn id="5" xr3:uid="{00000000-0010-0000-0100-000005000000}" name="Sex" dataDxfId="3259"/>
    <tableColumn id="6" xr3:uid="{00000000-0010-0000-0100-000006000000}" name="Experience" dataDxfId="3258"/>
    <tableColumn id="7" xr3:uid="{00000000-0010-0000-0100-000007000000}" name="Leadership" dataDxfId="3257"/>
    <tableColumn id="8" xr3:uid="{00000000-0010-0000-0100-000008000000}" name="Question 1a: In general, achieving a high level of integrity is considered a priority within the administration." dataDxfId="3256"/>
    <tableColumn id="9" xr3:uid="{00000000-0010-0000-0100-000009000000}" name="Question 1b: My direct supervisor(s) sets a positive example when it comes to integrity." dataDxfId="3255"/>
    <tableColumn id="10" xr3:uid="{00000000-0010-0000-0100-00000A000000}" name="Question 1c: The customs administration’s top management sets a positive example when it comes to integrity. " dataDxfId="3254"/>
    <tableColumn id="11" xr3:uid="{00000000-0010-0000-0100-00000B000000}" name="Question 1d: My role and expected behaviours within customs administration are clear." dataDxfId="3253"/>
    <tableColumn id="12" xr3:uid="{00000000-0010-0000-0100-00000C000000}" name="Question 1e: I know the procedure to report integrity violations in my customs administration." dataDxfId="3252"/>
    <tableColumn id="13" xr3:uid="{00000000-0010-0000-0100-00000D000000}" name="Question 1f: I feel encouraged by my supervisor(s) to report integrity violations." dataDxfId="3251"/>
    <tableColumn id="14" xr3:uid="{00000000-0010-0000-0100-00000E000000}" name="Question 1g: My supervisor is taking action to promote integrity." dataDxfId="3250"/>
    <tableColumn id="15" xr3:uid="{00000000-0010-0000-0100-00000F000000}" name="Question 2a: In general, the current regulatory framework for customs effectively decreases the risk of corruption and integrity violations." dataDxfId="3249"/>
    <tableColumn id="16" xr3:uid="{00000000-0010-0000-0100-000010000000}" name="Question 2b: Customs regulations are so complex that I find it difficult to administer them in my job at all times." dataDxfId="3248"/>
    <tableColumn id="17" xr3:uid="{00000000-0010-0000-0100-000011000000}" name="Question 2c: I ignore customs regulations because they are too complex." dataDxfId="3247"/>
    <tableColumn id="18" xr3:uid="{00000000-0010-0000-0100-000012000000}" name="Question 2d: I feel encouraged by my supervisor(s) to provide feedback on the effectiveness of customs regulations." dataDxfId="3246"/>
    <tableColumn id="19" xr3:uid="{00000000-0010-0000-0100-000013000000}" name="Question 2e: My supervisor(s) will take action on my feedback to improve the effectiveness of customs regulations." dataDxfId="3245"/>
    <tableColumn id="20" xr3:uid="{00000000-0010-0000-0100-000014000000}" name="Question 3a: I feel sufficiently informed about the standard procedures I need to follow in my day-to-day work with clients." dataDxfId="3244"/>
    <tableColumn id="21" xr3:uid="{00000000-0010-0000-0100-000015000000}" name="Question 3b: When a supervisor asks to deviate from standard procedures, I feel sufficiently informed about why this is necessary." dataDxfId="3243"/>
    <tableColumn id="22" xr3:uid="{00000000-0010-0000-0100-000016000000}" name="Question 3c: I make uniform decisions in my day to day work with clients." dataDxfId="3242"/>
    <tableColumn id="23" xr3:uid="{00000000-0010-0000-0100-000017000000}" name="Question 3d: I can apply the standard procedures without inappropriate interference from other officials." dataDxfId="3241"/>
    <tableColumn id="24" xr3:uid="{00000000-0010-0000-0100-000018000000}" name="Question 4a: I feel sufficiently trained to use the computerized systems in the administration." dataDxfId="3240"/>
    <tableColumn id="25" xr3:uid="{00000000-0010-0000-0100-000019000000}" name="Question 4b: The introduction of automated customs systems has restricted opportunities to ignore procedures." dataDxfId="3239"/>
    <tableColumn id="26" xr3:uid="{00000000-0010-0000-0100-00001A000000}" name="Question 5a: I feel involved in customs modernisation programmes to promote integrity." dataDxfId="3238"/>
    <tableColumn id="27" xr3:uid="{00000000-0010-0000-0100-00001B000000}" name="Question 5b: There are less opportunities for corruption because of customs modernization programs to promote integrity." dataDxfId="3237"/>
    <tableColumn id="28" xr3:uid="{00000000-0010-0000-0100-00001C000000}" name="Question 6a: I feel safe enough to report integrity violations." dataDxfId="3236"/>
    <tableColumn id="29" xr3:uid="{00000000-0010-0000-0100-00001D000000}" name="Question 6b: Reports of corrupt behaviour in my customs administration result in action against that behaviour." dataDxfId="3235"/>
    <tableColumn id="30" xr3:uid="{00000000-0010-0000-0100-00001E000000}" name="Question 6c: Reports of corruption in my administration are investigated in a fair manner." dataDxfId="3234"/>
    <tableColumn id="3" xr3:uid="{01B6BD03-39F7-4A06-9EB8-51F6E755C31A}" name="Column1" dataDxfId="3233"/>
    <tableColumn id="31" xr3:uid="{00000000-0010-0000-0100-00001F000000}" name="Question 6d Option 1: Do nothing" dataDxfId="3232">
      <calculatedColumnFormula>IF(ISNUMBER(SEARCH("Do nothing", Officials_Data[[#This Row],[Column1]])), "Yes", "No")</calculatedColumnFormula>
    </tableColumn>
    <tableColumn id="32" xr3:uid="{00000000-0010-0000-0100-000020000000}" name="Question 6d Option 2: Talk to the colleague about his/her behaviour" dataDxfId="3231">
      <calculatedColumnFormula>IF(ISNUMBER(SEARCH("Talk to the colleague about his/her behavior", Officials_Data[[#This Row],[Column1]])), "Yes", "No")</calculatedColumnFormula>
    </tableColumn>
    <tableColumn id="33" xr3:uid="{00000000-0010-0000-0100-000021000000}" name="Question 6d Option 3: Report immediately to direct supervisor" dataDxfId="3230">
      <calculatedColumnFormula>IF(ISNUMBER(SEARCH("Report immediately to direct supervisor", Officials_Data[[#This Row],[Column1]])), "Yes", "No")</calculatedColumnFormula>
    </tableColumn>
    <tableColumn id="34" xr3:uid="{00000000-0010-0000-0100-000022000000}" name="Question 6d Option 4: Report immediately to internal investigation body" dataDxfId="3229">
      <calculatedColumnFormula>IF(ISNUMBER(SEARCH("Report immediately to internal investigation body", Officials_Data[[#This Row],[Column1]])), "Yes", "No")</calculatedColumnFormula>
    </tableColumn>
    <tableColumn id="35" xr3:uid="{00000000-0010-0000-0100-000023000000}" name="Question 6d Option 5: Report immediately to external investigation body" dataDxfId="3228">
      <calculatedColumnFormula>IF(ISNUMBER(SEARCH("Report immediately to external investigation body", Officials_Data[[#This Row],[Column1]])), "Yes", "No")</calculatedColumnFormula>
    </tableColumn>
    <tableColumn id="37" xr3:uid="{00000000-0010-0000-0100-000025000000}" name="Question 6e: Imagine the following scenario. A client offers you money or a gift to speed up the customs process or to release goods without the proper documents. How would you react?" dataDxfId="3227"/>
    <tableColumn id="38" xr3:uid="{00000000-0010-0000-0100-000026000000}" name="Question 7a: Is there a code of conduct applicable to your customs administration?" dataDxfId="3226"/>
    <tableColumn id="39" xr3:uid="{00000000-0010-0000-0100-000027000000}" name="Question 7b: Is there a sanction system in case customs officials breach the code of conduct?" dataDxfId="3225"/>
    <tableColumn id="40" xr3:uid="{00000000-0010-0000-0100-000028000000}" name="Question 7c: The code of conduct is clear to me." dataDxfId="3224"/>
    <tableColumn id="41" xr3:uid="{00000000-0010-0000-0100-000029000000}" name="Question 7d: The code of conduct is applied in a fair manner." dataDxfId="3223"/>
    <tableColumn id="42" xr3:uid="{00000000-0010-0000-0100-00002A000000}" name="Question 7e: The sanction system deters me from violating integrity rules." dataDxfId="3222"/>
    <tableColumn id="43" xr3:uid="{00000000-0010-0000-0100-00002B000000}" name="Question 7f: The code of conduct assists me in making ethical decisions." dataDxfId="3221"/>
    <tableColumn id="44" xr3:uid="{00000000-0010-0000-0100-00002C000000}" name="Question 7g: We need a code of conduct in our customs administration." dataDxfId="3220"/>
    <tableColumn id="45" xr3:uid="{00000000-0010-0000-0100-00002D000000}" name="Question 8a: My salary is fair given my responsibilities within customs administration." dataDxfId="3219"/>
    <tableColumn id="46" xr3:uid="{00000000-0010-0000-0100-00002E000000}" name="Question 8b: A higher salary would decrease incentives for acting corruptly." dataDxfId="3218"/>
    <tableColumn id="47" xr3:uid="{00000000-0010-0000-0100-00002F000000}" name="Question 8c: Recruitment and promotion in my administration are based on merit." dataDxfId="3217"/>
    <tableColumn id="48" xr3:uid="{00000000-0010-0000-0100-000030000000}" name="Question 8d: Integrity training in my administration helps to prevent corruption." dataDxfId="3216"/>
    <tableColumn id="49" xr3:uid="{00000000-0010-0000-0100-000031000000}" name="Question 9a: I get satisfaction from doing my job." dataDxfId="3215"/>
    <tableColumn id="50" xr3:uid="{00000000-0010-0000-0100-000032000000}" name="Question 9b: Overall, there are high ethical standards in my customs administration." dataDxfId="3214"/>
    <tableColumn id="51" xr3:uid="{00000000-0010-0000-0100-000033000000}" name="Question 9c: I feel responsible for maintaining high integrity standards within my customs administration." dataDxfId="3213"/>
    <tableColumn id="52" xr3:uid="{00000000-0010-0000-0100-000034000000}" name="Question 10a: My day-to-day interaction with the private sector is professional and correct." dataDxfId="3212"/>
    <tableColumn id="53" xr3:uid="{00000000-0010-0000-0100-000035000000}" name="Question 10b: The main mission of customs administration is…" dataDxfId="321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EYColors">
      <a:dk1>
        <a:srgbClr val="333333"/>
      </a:dk1>
      <a:lt1>
        <a:srgbClr val="FFFFFF"/>
      </a:lt1>
      <a:dk2>
        <a:srgbClr val="808080"/>
      </a:dk2>
      <a:lt2>
        <a:srgbClr val="F0F0F0"/>
      </a:lt2>
      <a:accent1>
        <a:srgbClr val="646464"/>
      </a:accent1>
      <a:accent2>
        <a:srgbClr val="C0C0C0"/>
      </a:accent2>
      <a:accent3>
        <a:srgbClr val="404040"/>
      </a:accent3>
      <a:accent4>
        <a:srgbClr val="F0F0F0"/>
      </a:accent4>
      <a:accent5>
        <a:srgbClr val="FFE600"/>
      </a:accent5>
      <a:accent6>
        <a:srgbClr val="F04C3E"/>
      </a:accent6>
      <a:hlink>
        <a:srgbClr val="00A3AE"/>
      </a:hlink>
      <a:folHlink>
        <a:srgbClr val="91278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32.xml"/><Relationship Id="rId3" Type="http://schemas.openxmlformats.org/officeDocument/2006/relationships/pivotTable" Target="../pivotTables/pivotTable27.xml"/><Relationship Id="rId7" Type="http://schemas.openxmlformats.org/officeDocument/2006/relationships/pivotTable" Target="../pivotTables/pivotTable31.xml"/><Relationship Id="rId2" Type="http://schemas.openxmlformats.org/officeDocument/2006/relationships/pivotTable" Target="../pivotTables/pivotTable26.xml"/><Relationship Id="rId1" Type="http://schemas.openxmlformats.org/officeDocument/2006/relationships/pivotTable" Target="../pivotTables/pivotTable25.xml"/><Relationship Id="rId6" Type="http://schemas.openxmlformats.org/officeDocument/2006/relationships/pivotTable" Target="../pivotTables/pivotTable30.xml"/><Relationship Id="rId11" Type="http://schemas.openxmlformats.org/officeDocument/2006/relationships/drawing" Target="../drawings/drawing7.xml"/><Relationship Id="rId5" Type="http://schemas.openxmlformats.org/officeDocument/2006/relationships/pivotTable" Target="../pivotTables/pivotTable29.xml"/><Relationship Id="rId10" Type="http://schemas.openxmlformats.org/officeDocument/2006/relationships/printerSettings" Target="../printerSettings/printerSettings10.bin"/><Relationship Id="rId4" Type="http://schemas.openxmlformats.org/officeDocument/2006/relationships/pivotTable" Target="../pivotTables/pivotTable28.xml"/><Relationship Id="rId9" Type="http://schemas.openxmlformats.org/officeDocument/2006/relationships/pivotTable" Target="../pivotTables/pivotTable3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.bin"/><Relationship Id="rId3" Type="http://schemas.openxmlformats.org/officeDocument/2006/relationships/pivotTable" Target="../pivotTables/pivotTable36.xml"/><Relationship Id="rId7" Type="http://schemas.openxmlformats.org/officeDocument/2006/relationships/pivotTable" Target="../pivotTables/pivotTable40.xml"/><Relationship Id="rId2" Type="http://schemas.openxmlformats.org/officeDocument/2006/relationships/pivotTable" Target="../pivotTables/pivotTable35.xml"/><Relationship Id="rId1" Type="http://schemas.openxmlformats.org/officeDocument/2006/relationships/pivotTable" Target="../pivotTables/pivotTable34.xml"/><Relationship Id="rId6" Type="http://schemas.openxmlformats.org/officeDocument/2006/relationships/pivotTable" Target="../pivotTables/pivotTable39.xml"/><Relationship Id="rId5" Type="http://schemas.openxmlformats.org/officeDocument/2006/relationships/pivotTable" Target="../pivotTables/pivotTable38.xml"/><Relationship Id="rId4" Type="http://schemas.openxmlformats.org/officeDocument/2006/relationships/pivotTable" Target="../pivotTables/pivotTable37.xml"/><Relationship Id="rId9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3.xml"/><Relationship Id="rId2" Type="http://schemas.openxmlformats.org/officeDocument/2006/relationships/pivotTable" Target="../pivotTables/pivotTable42.xml"/><Relationship Id="rId1" Type="http://schemas.openxmlformats.org/officeDocument/2006/relationships/pivotTable" Target="../pivotTables/pivotTable41.xm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12.bin"/><Relationship Id="rId4" Type="http://schemas.openxmlformats.org/officeDocument/2006/relationships/pivotTable" Target="../pivotTables/pivotTable4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7.xml"/><Relationship Id="rId2" Type="http://schemas.openxmlformats.org/officeDocument/2006/relationships/pivotTable" Target="../pivotTables/pivotTable46.xml"/><Relationship Id="rId1" Type="http://schemas.openxmlformats.org/officeDocument/2006/relationships/pivotTable" Target="../pivotTables/pivotTable45.xml"/><Relationship Id="rId5" Type="http://schemas.openxmlformats.org/officeDocument/2006/relationships/drawing" Target="../drawings/drawing10.xml"/><Relationship Id="rId4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pivotTable" Target="../pivotTables/pivotTable49.xml"/><Relationship Id="rId1" Type="http://schemas.openxmlformats.org/officeDocument/2006/relationships/pivotTable" Target="../pivotTables/pivotTable48.xml"/><Relationship Id="rId4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4.bin"/><Relationship Id="rId4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.bin"/><Relationship Id="rId3" Type="http://schemas.openxmlformats.org/officeDocument/2006/relationships/pivotTable" Target="../pivotTables/pivotTable7.xml"/><Relationship Id="rId7" Type="http://schemas.openxmlformats.org/officeDocument/2006/relationships/pivotTable" Target="../pivotTables/pivotTable11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6" Type="http://schemas.openxmlformats.org/officeDocument/2006/relationships/pivotTable" Target="../pivotTables/pivotTable10.xml"/><Relationship Id="rId5" Type="http://schemas.openxmlformats.org/officeDocument/2006/relationships/pivotTable" Target="../pivotTables/pivotTable9.xml"/><Relationship Id="rId4" Type="http://schemas.openxmlformats.org/officeDocument/2006/relationships/pivotTable" Target="../pivotTables/pivotTable8.xml"/><Relationship Id="rId9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4.xml"/><Relationship Id="rId7" Type="http://schemas.openxmlformats.org/officeDocument/2006/relationships/drawing" Target="../drawings/drawing3.xml"/><Relationship Id="rId2" Type="http://schemas.openxmlformats.org/officeDocument/2006/relationships/pivotTable" Target="../pivotTables/pivotTable13.xml"/><Relationship Id="rId1" Type="http://schemas.openxmlformats.org/officeDocument/2006/relationships/pivotTable" Target="../pivotTables/pivotTable12.xml"/><Relationship Id="rId6" Type="http://schemas.openxmlformats.org/officeDocument/2006/relationships/printerSettings" Target="../printerSettings/printerSettings6.bin"/><Relationship Id="rId5" Type="http://schemas.openxmlformats.org/officeDocument/2006/relationships/pivotTable" Target="../pivotTables/pivotTable16.xml"/><Relationship Id="rId4" Type="http://schemas.openxmlformats.org/officeDocument/2006/relationships/pivotTable" Target="../pivotTables/pivotTable1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9.xml"/><Relationship Id="rId2" Type="http://schemas.openxmlformats.org/officeDocument/2006/relationships/pivotTable" Target="../pivotTables/pivotTable18.xml"/><Relationship Id="rId1" Type="http://schemas.openxmlformats.org/officeDocument/2006/relationships/pivotTable" Target="../pivotTables/pivotTable17.xm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7.bin"/><Relationship Id="rId4" Type="http://schemas.openxmlformats.org/officeDocument/2006/relationships/pivotTable" Target="../pivotTables/pivotTable20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ivotTable" Target="../pivotTables/pivotTable22.xml"/><Relationship Id="rId1" Type="http://schemas.openxmlformats.org/officeDocument/2006/relationships/pivotTable" Target="../pivotTables/pivotTable21.xml"/><Relationship Id="rId4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ivotTable" Target="../pivotTables/pivotTable24.xml"/><Relationship Id="rId1" Type="http://schemas.openxmlformats.org/officeDocument/2006/relationships/pivotTable" Target="../pivotTables/pivotTable23.xml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8"/>
  </sheetPr>
  <dimension ref="A1:D21"/>
  <sheetViews>
    <sheetView showGridLines="0" workbookViewId="0">
      <selection activeCell="A21" sqref="A21"/>
    </sheetView>
  </sheetViews>
  <sheetFormatPr defaultRowHeight="14.4"/>
  <cols>
    <col min="1" max="1" width="17.5546875" bestFit="1" customWidth="1"/>
    <col min="2" max="2" width="9.88671875" style="51" bestFit="1" customWidth="1"/>
    <col min="8" max="8" width="17.5546875" bestFit="1" customWidth="1"/>
  </cols>
  <sheetData>
    <row r="1" spans="1:4">
      <c r="A1" s="43" t="s">
        <v>0</v>
      </c>
      <c r="B1" s="52" t="s">
        <v>1</v>
      </c>
      <c r="D1" s="53" t="s">
        <v>2</v>
      </c>
    </row>
    <row r="2" spans="1:4">
      <c r="A2" s="44" t="s">
        <v>3</v>
      </c>
      <c r="B2" s="47">
        <v>3</v>
      </c>
    </row>
    <row r="3" spans="1:4">
      <c r="A3" s="44" t="s">
        <v>4</v>
      </c>
      <c r="B3" s="47">
        <v>2</v>
      </c>
    </row>
    <row r="4" spans="1:4">
      <c r="A4" s="44" t="s">
        <v>5</v>
      </c>
      <c r="B4" s="47">
        <v>1</v>
      </c>
    </row>
    <row r="5" spans="1:4">
      <c r="A5" s="44" t="s">
        <v>6</v>
      </c>
      <c r="B5" s="47">
        <v>0</v>
      </c>
    </row>
    <row r="6" spans="1:4">
      <c r="A6" s="44" t="s">
        <v>7</v>
      </c>
      <c r="B6" s="47" t="s">
        <v>8</v>
      </c>
    </row>
    <row r="7" spans="1:4">
      <c r="A7" s="44" t="s">
        <v>9</v>
      </c>
      <c r="B7" s="47">
        <v>0</v>
      </c>
    </row>
    <row r="8" spans="1:4">
      <c r="A8" s="44" t="s">
        <v>10</v>
      </c>
      <c r="B8" s="47">
        <v>1</v>
      </c>
    </row>
    <row r="9" spans="1:4">
      <c r="A9" s="44" t="s">
        <v>11</v>
      </c>
      <c r="B9" s="47">
        <v>2</v>
      </c>
    </row>
    <row r="10" spans="1:4">
      <c r="A10" s="44" t="s">
        <v>12</v>
      </c>
      <c r="B10" s="47">
        <v>3</v>
      </c>
    </row>
    <row r="11" spans="1:4">
      <c r="A11" s="44" t="s">
        <v>13</v>
      </c>
      <c r="B11" s="47">
        <v>2</v>
      </c>
    </row>
    <row r="12" spans="1:4" ht="27">
      <c r="A12" s="45" t="s">
        <v>14</v>
      </c>
      <c r="B12" s="47">
        <v>3</v>
      </c>
    </row>
    <row r="13" spans="1:4">
      <c r="A13" s="44" t="s">
        <v>15</v>
      </c>
      <c r="B13" s="47">
        <v>0</v>
      </c>
    </row>
    <row r="14" spans="1:4" ht="79.8">
      <c r="A14" s="45" t="s">
        <v>16</v>
      </c>
      <c r="B14" s="47">
        <v>2</v>
      </c>
    </row>
    <row r="15" spans="1:4" ht="40.200000000000003">
      <c r="A15" s="45" t="s">
        <v>17</v>
      </c>
      <c r="B15" s="47">
        <v>0</v>
      </c>
    </row>
    <row r="16" spans="1:4" ht="40.200000000000003">
      <c r="A16" s="45" t="s">
        <v>18</v>
      </c>
      <c r="B16" s="47">
        <v>0</v>
      </c>
    </row>
    <row r="17" spans="1:2" ht="27">
      <c r="A17" s="45" t="s">
        <v>14</v>
      </c>
      <c r="B17" s="48">
        <v>3</v>
      </c>
    </row>
    <row r="18" spans="1:2" ht="27">
      <c r="A18" s="45" t="s">
        <v>19</v>
      </c>
      <c r="B18" s="48">
        <v>0</v>
      </c>
    </row>
    <row r="19" spans="1:2" ht="79.8">
      <c r="A19" s="45" t="s">
        <v>20</v>
      </c>
      <c r="B19" s="49">
        <v>2</v>
      </c>
    </row>
    <row r="20" spans="1:2">
      <c r="A20" s="44" t="s">
        <v>21</v>
      </c>
      <c r="B20" s="47">
        <v>0</v>
      </c>
    </row>
    <row r="21" spans="1:2">
      <c r="A21" s="46" t="s">
        <v>22</v>
      </c>
      <c r="B21" s="50">
        <v>3</v>
      </c>
    </row>
  </sheetData>
  <pageMargins left="0.7" right="0.7" top="0.75" bottom="0.75" header="0.3" footer="0.3"/>
  <pageSetup paperSize="9" orientation="portrait" horizontalDpi="300" verticalDpi="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1">
    <tabColor theme="3" tint="-0.249977111117893"/>
  </sheetPr>
  <dimension ref="A1:O209"/>
  <sheetViews>
    <sheetView showGridLines="0" zoomScale="90" zoomScaleNormal="90" workbookViewId="0">
      <selection activeCell="B11" sqref="B11"/>
    </sheetView>
  </sheetViews>
  <sheetFormatPr defaultRowHeight="14.4"/>
  <cols>
    <col min="1" max="1" width="20.109375" bestFit="1" customWidth="1"/>
    <col min="2" max="2" width="11.5546875" bestFit="1" customWidth="1"/>
    <col min="3" max="3" width="13.44140625" bestFit="1" customWidth="1"/>
    <col min="4" max="5" width="25.5546875" customWidth="1"/>
    <col min="6" max="12" width="10.77734375" customWidth="1"/>
    <col min="13" max="14" width="25.5546875" customWidth="1"/>
    <col min="16" max="16" width="12.6640625" customWidth="1"/>
  </cols>
  <sheetData>
    <row r="1" spans="1:12" ht="22.8">
      <c r="A1" s="5" t="s">
        <v>254</v>
      </c>
      <c r="B1" s="5" t="s">
        <v>255</v>
      </c>
      <c r="C1" s="6"/>
      <c r="E1" s="2"/>
      <c r="F1" s="2"/>
      <c r="G1" s="2"/>
      <c r="H1" s="2"/>
      <c r="I1" s="2"/>
      <c r="J1" s="2"/>
      <c r="K1" s="2"/>
      <c r="L1" s="2"/>
    </row>
    <row r="2" spans="1:12">
      <c r="A2" s="7"/>
      <c r="B2" s="7"/>
      <c r="C2" s="7"/>
      <c r="D2" s="8"/>
    </row>
    <row r="3" spans="1:12">
      <c r="A3" s="7"/>
      <c r="B3" s="7"/>
      <c r="C3" s="7"/>
      <c r="D3" s="8"/>
    </row>
    <row r="4" spans="1:12">
      <c r="A4" s="8"/>
      <c r="B4" s="8"/>
      <c r="C4" s="8"/>
      <c r="D4" s="8"/>
    </row>
    <row r="5" spans="1:12">
      <c r="A5" s="61" t="s">
        <v>255</v>
      </c>
      <c r="B5" s="62" t="s">
        <v>178</v>
      </c>
      <c r="C5" s="8"/>
      <c r="D5" s="8"/>
    </row>
    <row r="6" spans="1:12" ht="28.8">
      <c r="A6" s="22" t="str">
        <f>D22</f>
        <v>Whistleblower Protection</v>
      </c>
      <c r="B6" s="23">
        <f>SUMPRODUCT(B23:B26,D23:D26)/SUM(B23:B26)</f>
        <v>1.9717868338557993</v>
      </c>
      <c r="C6" s="8"/>
      <c r="D6" s="8"/>
      <c r="E6" s="74"/>
      <c r="F6" s="74"/>
      <c r="G6" s="74"/>
      <c r="H6" s="74"/>
      <c r="I6" s="74"/>
      <c r="J6" s="74"/>
      <c r="K6" s="74"/>
      <c r="L6" s="74"/>
    </row>
    <row r="7" spans="1:12" ht="28.8">
      <c r="A7" s="19" t="str">
        <f>D40</f>
        <v>Action in Response to Reports</v>
      </c>
      <c r="B7" s="20">
        <f>SUMPRODUCT(B41:B44,D41:D44)/SUM(B41:B44)</f>
        <v>1.865203761755486</v>
      </c>
      <c r="C7" s="8"/>
      <c r="D7" s="8"/>
      <c r="E7" s="74"/>
      <c r="F7" s="74"/>
      <c r="G7" s="74"/>
      <c r="H7" s="74"/>
      <c r="I7" s="74"/>
      <c r="J7" s="74"/>
      <c r="K7" s="74"/>
      <c r="L7" s="74"/>
    </row>
    <row r="8" spans="1:12">
      <c r="A8" s="24" t="str">
        <f>D58</f>
        <v>Fairness</v>
      </c>
      <c r="B8" s="23">
        <f>SUMPRODUCT(B59:B62,D59:D62)/SUM(B59:B62)</f>
        <v>1.8025078369905956</v>
      </c>
      <c r="C8" s="8"/>
      <c r="D8" s="8"/>
      <c r="E8" s="74"/>
      <c r="F8" s="74"/>
      <c r="G8" s="74"/>
      <c r="H8" s="74"/>
      <c r="I8" s="74"/>
      <c r="J8" s="74"/>
      <c r="K8" s="74"/>
      <c r="L8" s="74"/>
    </row>
    <row r="9" spans="1:12">
      <c r="A9" s="102" t="str">
        <f>D105</f>
        <v>Reactiveness</v>
      </c>
      <c r="B9" s="103">
        <f>SUMPRODUCT(J90:J94,L90:L94)/SUM(J90:J94)</f>
        <v>2.8574999999999999</v>
      </c>
      <c r="C9" s="8"/>
      <c r="D9" s="8"/>
      <c r="E9" s="74"/>
      <c r="F9" s="74"/>
      <c r="G9" s="74"/>
      <c r="H9" s="74"/>
      <c r="I9" s="74"/>
      <c r="J9" s="74"/>
      <c r="K9" s="74"/>
      <c r="L9" s="74"/>
    </row>
    <row r="10" spans="1:12">
      <c r="A10" s="24" t="str">
        <f>D196</f>
        <v>Bribery</v>
      </c>
      <c r="B10" s="23">
        <f>SUMPRODUCT(B197:B198,D197:D198)/SUM(B197:B198)</f>
        <v>2.8213166144200628</v>
      </c>
      <c r="C10" s="8"/>
      <c r="D10" s="8"/>
      <c r="E10" s="74"/>
      <c r="F10" s="74"/>
      <c r="G10" s="74"/>
      <c r="H10" s="74"/>
      <c r="I10" s="74"/>
      <c r="J10" s="74"/>
      <c r="K10" s="74"/>
      <c r="L10" s="74"/>
    </row>
    <row r="11" spans="1:12">
      <c r="A11" s="21" t="s">
        <v>179</v>
      </c>
      <c r="B11" s="41">
        <f>AVERAGE(B6:B10)</f>
        <v>2.2636630094043886</v>
      </c>
      <c r="C11" s="8"/>
      <c r="D11" s="8"/>
      <c r="E11" s="74"/>
      <c r="F11" s="74"/>
      <c r="G11" s="74"/>
      <c r="H11" s="74"/>
      <c r="I11" s="74"/>
      <c r="J11" s="74"/>
      <c r="K11" s="74"/>
      <c r="L11" s="74"/>
    </row>
    <row r="12" spans="1:12">
      <c r="A12" s="8"/>
      <c r="B12" s="8"/>
      <c r="C12" s="8"/>
      <c r="D12" s="8"/>
      <c r="E12" s="63"/>
      <c r="F12" s="63"/>
      <c r="G12" s="63"/>
      <c r="H12" s="63"/>
      <c r="I12" s="63"/>
      <c r="J12" s="63"/>
      <c r="K12" s="63"/>
      <c r="L12" s="63"/>
    </row>
    <row r="13" spans="1:12">
      <c r="A13" s="8"/>
      <c r="B13" s="8"/>
      <c r="C13" s="8"/>
      <c r="D13" s="8"/>
    </row>
    <row r="14" spans="1:12">
      <c r="A14" s="8"/>
      <c r="B14" s="8"/>
      <c r="C14" s="8"/>
      <c r="D14" s="8"/>
    </row>
    <row r="15" spans="1:12" ht="66">
      <c r="A15" s="9" t="s">
        <v>116</v>
      </c>
      <c r="B15" s="10" t="s">
        <v>117</v>
      </c>
      <c r="C15" s="8"/>
      <c r="D15" s="8"/>
    </row>
    <row r="16" spans="1:12">
      <c r="C16" s="8"/>
      <c r="D16" s="8"/>
    </row>
    <row r="17" spans="1:12">
      <c r="A17" s="71" t="s">
        <v>23</v>
      </c>
      <c r="B17" s="11" t="s">
        <v>754</v>
      </c>
      <c r="C17" s="8"/>
      <c r="D17" s="8"/>
    </row>
    <row r="18" spans="1:12">
      <c r="A18" s="11" t="s">
        <v>24</v>
      </c>
      <c r="B18" s="11" t="s">
        <v>168</v>
      </c>
      <c r="C18" s="8"/>
      <c r="D18" s="8"/>
    </row>
    <row r="19" spans="1:12">
      <c r="A19" s="11" t="s">
        <v>25</v>
      </c>
      <c r="B19" s="11" t="s">
        <v>168</v>
      </c>
      <c r="C19" s="8"/>
      <c r="D19" s="8"/>
    </row>
    <row r="20" spans="1:12">
      <c r="A20" s="11" t="s">
        <v>26</v>
      </c>
      <c r="B20" s="11" t="s">
        <v>168</v>
      </c>
      <c r="C20" s="8"/>
      <c r="D20" s="8"/>
    </row>
    <row r="21" spans="1:12">
      <c r="A21" s="101"/>
      <c r="B21" s="25"/>
      <c r="C21" s="8"/>
      <c r="D21" s="8"/>
    </row>
    <row r="22" spans="1:12" ht="27">
      <c r="A22" s="73" t="s">
        <v>180</v>
      </c>
      <c r="B22" s="60" t="s">
        <v>256</v>
      </c>
      <c r="C22" s="60" t="s">
        <v>257</v>
      </c>
      <c r="D22" s="57" t="s">
        <v>258</v>
      </c>
      <c r="E22" s="8"/>
      <c r="F22" s="8"/>
      <c r="G22" s="65"/>
      <c r="H22" s="65"/>
      <c r="I22" s="65"/>
      <c r="J22" s="65"/>
      <c r="K22" s="65"/>
      <c r="L22" s="65"/>
    </row>
    <row r="23" spans="1:12">
      <c r="A23" s="104" t="s">
        <v>3</v>
      </c>
      <c r="B23" s="98">
        <v>93</v>
      </c>
      <c r="C23" s="13">
        <v>0.29153605015673983</v>
      </c>
      <c r="D23" s="58">
        <f>VLOOKUP(A23,Priority[],2,FALSE)</f>
        <v>3</v>
      </c>
      <c r="E23" s="8"/>
      <c r="F23" s="8"/>
      <c r="G23" s="67"/>
      <c r="H23" s="67"/>
      <c r="I23" s="67"/>
      <c r="J23" s="67"/>
      <c r="K23" s="67"/>
      <c r="L23" s="67"/>
    </row>
    <row r="24" spans="1:12">
      <c r="A24" s="104" t="s">
        <v>4</v>
      </c>
      <c r="B24" s="98">
        <v>143</v>
      </c>
      <c r="C24" s="13">
        <v>0.44827586206896552</v>
      </c>
      <c r="D24" s="58">
        <f>VLOOKUP(A24,Priority[],2,FALSE)</f>
        <v>2</v>
      </c>
      <c r="E24" s="8"/>
      <c r="F24" s="8"/>
      <c r="G24" s="67"/>
      <c r="H24" s="67"/>
      <c r="I24" s="67"/>
      <c r="J24" s="67"/>
      <c r="K24" s="67"/>
      <c r="L24" s="67"/>
    </row>
    <row r="25" spans="1:12">
      <c r="A25" s="104" t="s">
        <v>5</v>
      </c>
      <c r="B25" s="98">
        <v>64</v>
      </c>
      <c r="C25" s="13">
        <v>0.20062695924764889</v>
      </c>
      <c r="D25" s="58">
        <f>VLOOKUP(A25,Priority[],2,FALSE)</f>
        <v>1</v>
      </c>
      <c r="E25" s="8"/>
      <c r="F25" s="8"/>
      <c r="G25" s="67"/>
      <c r="H25" s="67"/>
      <c r="I25" s="67"/>
      <c r="J25" s="67"/>
      <c r="K25" s="67"/>
      <c r="L25" s="67"/>
    </row>
    <row r="26" spans="1:12">
      <c r="A26" s="104" t="s">
        <v>6</v>
      </c>
      <c r="B26" s="98">
        <v>19</v>
      </c>
      <c r="C26" s="13">
        <v>5.9561128526645767E-2</v>
      </c>
      <c r="D26" s="58">
        <f>VLOOKUP(A26,Priority[],2,FALSE)</f>
        <v>0</v>
      </c>
      <c r="E26" s="8"/>
      <c r="F26" s="8"/>
      <c r="G26" s="67"/>
      <c r="H26" s="67"/>
      <c r="I26" s="67"/>
      <c r="J26" s="67"/>
      <c r="K26" s="67"/>
      <c r="L26" s="67"/>
    </row>
    <row r="27" spans="1:12">
      <c r="A27" s="14" t="s">
        <v>169</v>
      </c>
      <c r="B27" s="99">
        <v>319</v>
      </c>
      <c r="C27" s="15">
        <v>1</v>
      </c>
      <c r="D27" s="58"/>
      <c r="E27" s="8"/>
      <c r="F27" s="8"/>
      <c r="G27" s="67"/>
      <c r="H27" s="67"/>
      <c r="I27" s="67"/>
      <c r="J27" s="67"/>
      <c r="K27" s="67"/>
      <c r="L27" s="67"/>
    </row>
    <row r="28" spans="1:12">
      <c r="D28" s="58"/>
      <c r="E28" s="8"/>
      <c r="F28" s="8"/>
      <c r="G28" s="67"/>
      <c r="H28" s="67"/>
      <c r="I28" s="67"/>
      <c r="J28" s="67"/>
      <c r="K28" s="67"/>
      <c r="L28" s="67"/>
    </row>
    <row r="29" spans="1:12">
      <c r="D29" s="18"/>
      <c r="E29" s="8"/>
      <c r="F29" s="8"/>
      <c r="G29" s="69"/>
      <c r="H29" s="69"/>
      <c r="I29" s="69"/>
      <c r="J29" s="69"/>
      <c r="K29" s="69"/>
      <c r="L29" s="69"/>
    </row>
    <row r="30" spans="1:12">
      <c r="A30" s="7"/>
      <c r="B30" s="7"/>
      <c r="C30" s="7"/>
      <c r="D30" s="8"/>
    </row>
    <row r="31" spans="1:12">
      <c r="A31" s="7"/>
      <c r="B31" s="7"/>
      <c r="C31" s="7"/>
      <c r="D31" s="8"/>
    </row>
    <row r="32" spans="1:12">
      <c r="A32" s="8"/>
      <c r="B32" s="8"/>
      <c r="C32" s="8"/>
      <c r="D32" s="8"/>
    </row>
    <row r="33" spans="1:12" ht="118.8">
      <c r="A33" s="9" t="s">
        <v>118</v>
      </c>
      <c r="B33" s="10" t="s">
        <v>119</v>
      </c>
      <c r="C33" s="8"/>
      <c r="D33" s="8"/>
    </row>
    <row r="34" spans="1:12">
      <c r="C34" s="8"/>
      <c r="D34" s="8"/>
    </row>
    <row r="35" spans="1:12">
      <c r="A35" s="71" t="s">
        <v>23</v>
      </c>
      <c r="B35" s="11" t="s">
        <v>754</v>
      </c>
      <c r="C35" s="8"/>
      <c r="D35" s="8"/>
    </row>
    <row r="36" spans="1:12">
      <c r="A36" s="11" t="s">
        <v>24</v>
      </c>
      <c r="B36" s="11" t="s">
        <v>168</v>
      </c>
      <c r="C36" s="8"/>
      <c r="D36" s="8"/>
    </row>
    <row r="37" spans="1:12">
      <c r="A37" s="11" t="s">
        <v>25</v>
      </c>
      <c r="B37" s="11" t="s">
        <v>168</v>
      </c>
      <c r="C37" s="8"/>
      <c r="D37" s="8"/>
    </row>
    <row r="38" spans="1:12">
      <c r="A38" s="11" t="s">
        <v>26</v>
      </c>
      <c r="B38" s="11" t="s">
        <v>168</v>
      </c>
      <c r="C38" s="8"/>
      <c r="D38" s="8"/>
    </row>
    <row r="39" spans="1:12">
      <c r="A39" s="101"/>
      <c r="B39" s="25"/>
      <c r="C39" s="8"/>
      <c r="D39" s="8"/>
    </row>
    <row r="40" spans="1:12" ht="27">
      <c r="A40" s="73" t="s">
        <v>180</v>
      </c>
      <c r="B40" s="57" t="s">
        <v>259</v>
      </c>
      <c r="C40" s="57" t="s">
        <v>260</v>
      </c>
      <c r="D40" s="57" t="s">
        <v>261</v>
      </c>
      <c r="E40" s="8"/>
      <c r="F40" s="8"/>
      <c r="G40" s="65"/>
      <c r="H40" s="65"/>
      <c r="I40" s="65"/>
      <c r="J40" s="65"/>
      <c r="K40" s="65"/>
      <c r="L40" s="65"/>
    </row>
    <row r="41" spans="1:12">
      <c r="A41" s="104" t="s">
        <v>3</v>
      </c>
      <c r="B41" s="98">
        <v>57</v>
      </c>
      <c r="C41" s="13">
        <v>0.17868338557993729</v>
      </c>
      <c r="D41" s="58">
        <f>VLOOKUP(A41,Priority[],2,FALSE)</f>
        <v>3</v>
      </c>
      <c r="E41" s="8"/>
      <c r="F41" s="8"/>
      <c r="G41" s="67"/>
      <c r="H41" s="67"/>
      <c r="I41" s="67"/>
      <c r="J41" s="67"/>
      <c r="K41" s="67"/>
      <c r="L41" s="67"/>
    </row>
    <row r="42" spans="1:12">
      <c r="A42" s="104" t="s">
        <v>4</v>
      </c>
      <c r="B42" s="98">
        <v>180</v>
      </c>
      <c r="C42" s="13">
        <v>0.56426332288401249</v>
      </c>
      <c r="D42" s="58">
        <f>VLOOKUP(A42,Priority[],2,FALSE)</f>
        <v>2</v>
      </c>
      <c r="E42" s="8"/>
      <c r="F42" s="8"/>
      <c r="G42" s="67"/>
      <c r="H42" s="67"/>
      <c r="I42" s="67"/>
      <c r="J42" s="67"/>
      <c r="K42" s="67"/>
      <c r="L42" s="67"/>
    </row>
    <row r="43" spans="1:12">
      <c r="A43" s="104" t="s">
        <v>5</v>
      </c>
      <c r="B43" s="98">
        <v>64</v>
      </c>
      <c r="C43" s="13">
        <v>0.20062695924764889</v>
      </c>
      <c r="D43" s="58">
        <f>VLOOKUP(A43,Priority[],2,FALSE)</f>
        <v>1</v>
      </c>
      <c r="E43" s="8"/>
      <c r="F43" s="8"/>
      <c r="G43" s="67"/>
      <c r="H43" s="67"/>
      <c r="I43" s="67"/>
      <c r="J43" s="67"/>
      <c r="K43" s="67"/>
      <c r="L43" s="67"/>
    </row>
    <row r="44" spans="1:12">
      <c r="A44" s="104" t="s">
        <v>6</v>
      </c>
      <c r="B44" s="98">
        <v>18</v>
      </c>
      <c r="C44" s="13">
        <v>5.6426332288401257E-2</v>
      </c>
      <c r="D44" s="58">
        <f>VLOOKUP(A44,Priority[],2,FALSE)</f>
        <v>0</v>
      </c>
      <c r="E44" s="8"/>
      <c r="F44" s="8"/>
      <c r="G44" s="67"/>
      <c r="H44" s="67"/>
      <c r="I44" s="67"/>
      <c r="J44" s="67"/>
      <c r="K44" s="67"/>
      <c r="L44" s="67"/>
    </row>
    <row r="45" spans="1:12">
      <c r="A45" s="14" t="s">
        <v>169</v>
      </c>
      <c r="B45" s="99">
        <v>319</v>
      </c>
      <c r="C45" s="15">
        <v>1</v>
      </c>
      <c r="D45" s="58"/>
      <c r="E45" s="8"/>
      <c r="F45" s="8"/>
      <c r="G45" s="67"/>
      <c r="H45" s="67"/>
      <c r="I45" s="67"/>
      <c r="J45" s="67"/>
      <c r="K45" s="67"/>
      <c r="L45" s="67"/>
    </row>
    <row r="46" spans="1:12">
      <c r="D46" s="58"/>
      <c r="E46" s="8"/>
      <c r="F46" s="8"/>
      <c r="G46" s="67"/>
      <c r="H46" s="67"/>
      <c r="I46" s="67"/>
      <c r="J46" s="67"/>
      <c r="K46" s="67"/>
      <c r="L46" s="67"/>
    </row>
    <row r="47" spans="1:12">
      <c r="D47" s="18"/>
      <c r="E47" s="8"/>
      <c r="F47" s="8"/>
      <c r="G47" s="69"/>
      <c r="H47" s="69"/>
      <c r="I47" s="69"/>
      <c r="J47" s="69"/>
      <c r="K47" s="69"/>
      <c r="L47" s="69"/>
    </row>
    <row r="48" spans="1:12">
      <c r="A48" s="7"/>
      <c r="B48" s="7"/>
      <c r="C48" s="7"/>
    </row>
    <row r="49" spans="1:12">
      <c r="A49" s="7"/>
      <c r="B49" s="7"/>
      <c r="C49" s="7"/>
    </row>
    <row r="50" spans="1:12">
      <c r="A50" s="8"/>
      <c r="B50" s="8"/>
      <c r="C50" s="8"/>
    </row>
    <row r="51" spans="1:12" ht="105.6">
      <c r="A51" s="31" t="s">
        <v>120</v>
      </c>
      <c r="B51" s="32" t="s">
        <v>121</v>
      </c>
      <c r="C51" s="8"/>
    </row>
    <row r="52" spans="1:12">
      <c r="C52" s="8"/>
    </row>
    <row r="53" spans="1:12">
      <c r="A53" s="71" t="s">
        <v>23</v>
      </c>
      <c r="B53" s="11" t="s">
        <v>754</v>
      </c>
      <c r="C53" s="8"/>
    </row>
    <row r="54" spans="1:12">
      <c r="A54" s="11" t="s">
        <v>24</v>
      </c>
      <c r="B54" s="11" t="s">
        <v>168</v>
      </c>
      <c r="C54" s="8"/>
    </row>
    <row r="55" spans="1:12">
      <c r="A55" s="11" t="s">
        <v>25</v>
      </c>
      <c r="B55" s="11" t="s">
        <v>168</v>
      </c>
      <c r="C55" s="8"/>
    </row>
    <row r="56" spans="1:12">
      <c r="A56" s="11" t="s">
        <v>26</v>
      </c>
      <c r="B56" s="11" t="s">
        <v>168</v>
      </c>
      <c r="C56" s="8"/>
    </row>
    <row r="57" spans="1:12">
      <c r="A57" s="101"/>
      <c r="B57" s="25"/>
      <c r="C57" s="8"/>
    </row>
    <row r="58" spans="1:12" ht="27">
      <c r="A58" s="11" t="s">
        <v>180</v>
      </c>
      <c r="B58" s="54" t="s">
        <v>262</v>
      </c>
      <c r="C58" s="54" t="s">
        <v>263</v>
      </c>
      <c r="D58" s="57" t="s">
        <v>264</v>
      </c>
      <c r="E58" s="8"/>
      <c r="F58" s="8"/>
      <c r="G58" s="65"/>
      <c r="H58" s="65"/>
      <c r="I58" s="65"/>
      <c r="J58" s="65"/>
      <c r="K58" s="65"/>
      <c r="L58" s="65"/>
    </row>
    <row r="59" spans="1:12">
      <c r="A59" s="104" t="s">
        <v>3</v>
      </c>
      <c r="B59" s="98">
        <v>68</v>
      </c>
      <c r="C59" s="13">
        <v>0.21316614420062696</v>
      </c>
      <c r="D59" s="58">
        <f>VLOOKUP(A59,Priority[],2,FALSE)</f>
        <v>3</v>
      </c>
      <c r="E59" s="8"/>
      <c r="F59" s="8"/>
      <c r="G59" s="67"/>
      <c r="H59" s="67"/>
      <c r="I59" s="67"/>
      <c r="J59" s="67"/>
      <c r="K59" s="67"/>
      <c r="L59" s="67"/>
    </row>
    <row r="60" spans="1:12">
      <c r="A60" s="104" t="s">
        <v>4</v>
      </c>
      <c r="B60" s="98">
        <v>151</v>
      </c>
      <c r="C60" s="13">
        <v>0.47335423197492166</v>
      </c>
      <c r="D60" s="58">
        <f>VLOOKUP(A60,Priority[],2,FALSE)</f>
        <v>2</v>
      </c>
      <c r="E60" s="8"/>
      <c r="F60" s="8"/>
      <c r="G60" s="67"/>
      <c r="H60" s="67"/>
      <c r="I60" s="67"/>
      <c r="J60" s="67"/>
      <c r="K60" s="67"/>
      <c r="L60" s="67"/>
    </row>
    <row r="61" spans="1:12">
      <c r="A61" s="104" t="s">
        <v>5</v>
      </c>
      <c r="B61" s="98">
        <v>69</v>
      </c>
      <c r="C61" s="13">
        <v>0.21630094043887146</v>
      </c>
      <c r="D61" s="58">
        <f>VLOOKUP(A61,Priority[],2,FALSE)</f>
        <v>1</v>
      </c>
      <c r="E61" s="8"/>
      <c r="F61" s="8"/>
      <c r="G61" s="67"/>
      <c r="H61" s="67"/>
      <c r="I61" s="67"/>
      <c r="J61" s="67"/>
      <c r="K61" s="67"/>
      <c r="L61" s="67"/>
    </row>
    <row r="62" spans="1:12">
      <c r="A62" s="104" t="s">
        <v>6</v>
      </c>
      <c r="B62" s="98">
        <v>31</v>
      </c>
      <c r="C62" s="13">
        <v>9.7178683385579931E-2</v>
      </c>
      <c r="D62" s="58">
        <f>VLOOKUP(A62,Priority[],2,FALSE)</f>
        <v>0</v>
      </c>
      <c r="E62" s="8"/>
      <c r="F62" s="8"/>
      <c r="G62" s="67"/>
      <c r="H62" s="67"/>
      <c r="I62" s="67"/>
      <c r="J62" s="67"/>
      <c r="K62" s="67"/>
      <c r="L62" s="67"/>
    </row>
    <row r="63" spans="1:12">
      <c r="A63" s="14" t="s">
        <v>169</v>
      </c>
      <c r="B63" s="99">
        <v>319</v>
      </c>
      <c r="C63" s="15">
        <v>1</v>
      </c>
      <c r="D63" s="58"/>
      <c r="E63" s="8"/>
      <c r="F63" s="8"/>
      <c r="G63" s="67"/>
      <c r="H63" s="67"/>
      <c r="I63" s="67"/>
      <c r="J63" s="67"/>
      <c r="K63" s="67"/>
      <c r="L63" s="67"/>
    </row>
    <row r="64" spans="1:12">
      <c r="D64" s="58"/>
      <c r="E64" s="8"/>
      <c r="F64" s="8"/>
      <c r="G64" s="67"/>
      <c r="H64" s="67"/>
      <c r="I64" s="67"/>
      <c r="J64" s="67"/>
      <c r="K64" s="67"/>
      <c r="L64" s="67"/>
    </row>
    <row r="65" spans="1:15">
      <c r="D65" s="18"/>
      <c r="E65" s="8"/>
      <c r="F65" s="8"/>
      <c r="G65" s="69"/>
      <c r="H65" s="69"/>
      <c r="I65" s="69"/>
      <c r="J65" s="69"/>
      <c r="K65" s="69"/>
      <c r="L65" s="69"/>
      <c r="M65" s="33"/>
      <c r="N65" s="33"/>
      <c r="O65" s="33"/>
    </row>
    <row r="66" spans="1:15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</row>
    <row r="68" spans="1:15">
      <c r="A68" s="34"/>
      <c r="B68" s="35"/>
    </row>
    <row r="69" spans="1:15">
      <c r="A69" s="34"/>
      <c r="B69" s="35"/>
    </row>
    <row r="70" spans="1:15">
      <c r="A70" s="34"/>
      <c r="B70" s="35"/>
    </row>
    <row r="71" spans="1:15">
      <c r="A71" s="34"/>
      <c r="B71" s="35"/>
    </row>
    <row r="72" spans="1:15" ht="211.2">
      <c r="A72" s="9" t="s">
        <v>265</v>
      </c>
      <c r="B72" s="10" t="s">
        <v>123</v>
      </c>
    </row>
    <row r="73" spans="1:15">
      <c r="A73" s="34"/>
      <c r="B73" s="35"/>
    </row>
    <row r="74" spans="1:15">
      <c r="A74" s="34"/>
      <c r="B74" s="35"/>
    </row>
    <row r="75" spans="1:15">
      <c r="A75" s="34"/>
      <c r="B75" s="35"/>
    </row>
    <row r="76" spans="1:15">
      <c r="A76" s="34"/>
      <c r="B76" s="35"/>
    </row>
    <row r="77" spans="1:15">
      <c r="A77" s="34"/>
      <c r="B77" s="35"/>
    </row>
    <row r="78" spans="1:15">
      <c r="A78" s="34"/>
      <c r="B78" s="35"/>
    </row>
    <row r="79" spans="1:15">
      <c r="A79" s="34"/>
      <c r="B79" s="35"/>
    </row>
    <row r="80" spans="1:15">
      <c r="A80" s="34"/>
      <c r="B80" s="35"/>
    </row>
    <row r="81" spans="1:14">
      <c r="A81" s="34"/>
      <c r="B81" s="35"/>
    </row>
    <row r="82" spans="1:14">
      <c r="A82" s="34"/>
      <c r="B82" s="35"/>
    </row>
    <row r="83" spans="1:14">
      <c r="A83" s="34"/>
      <c r="B83" s="35"/>
    </row>
    <row r="84" spans="1:14">
      <c r="A84" s="34"/>
      <c r="B84" s="35"/>
    </row>
    <row r="85" spans="1:14">
      <c r="A85" s="34"/>
      <c r="B85" s="35"/>
    </row>
    <row r="86" spans="1:14">
      <c r="A86" s="34"/>
      <c r="B86" s="35"/>
    </row>
    <row r="87" spans="1:14">
      <c r="A87" s="34"/>
      <c r="B87" s="35"/>
    </row>
    <row r="88" spans="1:14">
      <c r="A88" s="34"/>
      <c r="B88" s="35"/>
    </row>
    <row r="89" spans="1:14" ht="66.599999999999994">
      <c r="A89" s="17" t="s">
        <v>180</v>
      </c>
      <c r="B89" s="54" t="s">
        <v>125</v>
      </c>
      <c r="C89" s="54" t="s">
        <v>127</v>
      </c>
      <c r="D89" s="54" t="s">
        <v>129</v>
      </c>
      <c r="E89" s="54" t="s">
        <v>131</v>
      </c>
      <c r="F89" s="54" t="s">
        <v>133</v>
      </c>
      <c r="I89" s="79" t="s">
        <v>339</v>
      </c>
      <c r="J89" s="79" t="s">
        <v>344</v>
      </c>
    </row>
    <row r="90" spans="1:14">
      <c r="A90" s="12" t="s">
        <v>21</v>
      </c>
      <c r="B90" s="13">
        <f>GETPIVOTDATA("Percentage of Option 1",$A$105,"Question 6d Option 1: Do nothing","Yes")</f>
        <v>5.9561128526645767E-2</v>
      </c>
      <c r="C90" s="13">
        <f>GETPIVOTDATA("Percentage of Option 2",$A$120,"Question 6d Option 2: Talk to the colleague about his/her behaviour","Yes")</f>
        <v>0.30094043887147337</v>
      </c>
      <c r="D90" s="13">
        <f>GETPIVOTDATA("Percentage of Option 3",$A$135,"Question 6d Option 3: Report immediately to direct supervisor","Yes")</f>
        <v>0.68965517241379315</v>
      </c>
      <c r="E90" s="13">
        <f>GETPIVOTDATA("Percentage of Option 4",$A$150,"Question 6d Option 4: Report immediately to internal investigation body","Yes")</f>
        <v>0.15987460815047022</v>
      </c>
      <c r="F90" s="13">
        <f>GETPIVOTDATA("Percentage of Option 5",$A$165,"Question 6d Option 5: Report immediately to external investigation body","Yes")</f>
        <v>4.3887147335423198E-2</v>
      </c>
      <c r="I90" s="80" t="s">
        <v>125</v>
      </c>
      <c r="J90">
        <f>GETPIVOTDATA("Counter of Option 1",$A$105,"Question 6d Option 1: Do nothing","Yes")</f>
        <v>19</v>
      </c>
      <c r="K90" s="82">
        <f t="shared" ref="K90:K94" si="0">J90/GETPIVOTDATA("Counter of Option 1",$A$105)</f>
        <v>5.9561128526645767E-2</v>
      </c>
      <c r="L90">
        <v>0</v>
      </c>
    </row>
    <row r="91" spans="1:14" ht="43.2">
      <c r="A91" s="12" t="s">
        <v>22</v>
      </c>
      <c r="B91" s="13">
        <f>GETPIVOTDATA("Percentage of Option 1",$A$105,"Question 6d Option 1: Do nothing","No")</f>
        <v>0.94043887147335425</v>
      </c>
      <c r="C91" s="13">
        <f>GETPIVOTDATA("Percentage of Option 2",$A$120,"Question 6d Option 2: Talk to the colleague about his/her behaviour","No")</f>
        <v>0.69905956112852663</v>
      </c>
      <c r="D91" s="13">
        <f>GETPIVOTDATA("Percentage of Option 3",$A$135,"Question 6d Option 3: Report immediately to direct supervisor","No")</f>
        <v>0.31034482758620691</v>
      </c>
      <c r="E91" s="13">
        <f>GETPIVOTDATA("Percentage of Option 4",$A$150,"Question 6d Option 4: Report immediately to internal investigation body","No")</f>
        <v>0.84012539184952983</v>
      </c>
      <c r="F91" s="13">
        <f>GETPIVOTDATA("Percentage of Option 5",$A$165,"Question 6d Option 5: Report immediately to external investigation body","No")</f>
        <v>0.9561128526645768</v>
      </c>
      <c r="I91" s="81" t="s">
        <v>340</v>
      </c>
      <c r="J91">
        <f>GETPIVOTDATA("Counter of Option 2",$A$120,"Question 6d Option 2: Talk to the colleague about his/her behaviour","Yes")</f>
        <v>96</v>
      </c>
      <c r="K91" s="82">
        <f t="shared" si="0"/>
        <v>0.30094043887147337</v>
      </c>
      <c r="L91">
        <v>3</v>
      </c>
    </row>
    <row r="92" spans="1:14" ht="43.2">
      <c r="A92" s="16"/>
      <c r="B92" s="16"/>
      <c r="C92" s="16"/>
      <c r="D92" s="16"/>
      <c r="E92" s="16"/>
      <c r="F92" s="16"/>
      <c r="I92" s="81" t="s">
        <v>341</v>
      </c>
      <c r="J92">
        <f>GETPIVOTDATA("Counter of Option 3",$A$135,"Question 6d Option 3: Report immediately to direct supervisor","Yes")</f>
        <v>220</v>
      </c>
      <c r="K92" s="82">
        <f t="shared" si="0"/>
        <v>0.68965517241379315</v>
      </c>
      <c r="L92">
        <v>3</v>
      </c>
    </row>
    <row r="93" spans="1:14" ht="57.6">
      <c r="A93" s="16"/>
      <c r="B93" s="16"/>
      <c r="C93" s="16"/>
      <c r="D93" s="16"/>
      <c r="E93" s="16"/>
      <c r="F93" s="16"/>
      <c r="G93" s="16"/>
      <c r="I93" s="81" t="s">
        <v>342</v>
      </c>
      <c r="J93">
        <f>GETPIVOTDATA("Counter of Option 4",$A$150,"Question 6d Option 4: Report immediately to internal investigation body","Yes")</f>
        <v>51</v>
      </c>
      <c r="K93" s="82">
        <f t="shared" si="0"/>
        <v>0.15987460815047022</v>
      </c>
      <c r="L93">
        <v>3</v>
      </c>
    </row>
    <row r="94" spans="1:14" ht="57.6">
      <c r="A94" s="16"/>
      <c r="B94" s="8"/>
      <c r="C94" s="8"/>
      <c r="D94" s="8"/>
      <c r="E94" s="8"/>
      <c r="F94" s="8"/>
      <c r="G94" s="8"/>
      <c r="H94" s="8"/>
      <c r="I94" s="81" t="s">
        <v>343</v>
      </c>
      <c r="J94">
        <f>GETPIVOTDATA("Counter of Option 5",$A$165,"Question 6d Option 5: Report immediately to external investigation body","Yes")</f>
        <v>14</v>
      </c>
      <c r="K94" s="82">
        <f t="shared" si="0"/>
        <v>4.3887147335423198E-2</v>
      </c>
      <c r="L94" s="8">
        <v>3</v>
      </c>
      <c r="M94" s="8"/>
      <c r="N94" s="8"/>
    </row>
    <row r="95" spans="1:14">
      <c r="A95" s="16"/>
      <c r="B95" s="8"/>
      <c r="C95" s="8"/>
      <c r="D95" s="8"/>
      <c r="E95" s="8"/>
      <c r="F95" s="8"/>
      <c r="G95" s="8"/>
      <c r="H95" s="8"/>
      <c r="I95" s="81"/>
      <c r="K95" s="82"/>
      <c r="L95" s="8"/>
      <c r="M95" s="8"/>
      <c r="N95" s="8"/>
    </row>
    <row r="96" spans="1:14">
      <c r="A96" s="16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</row>
    <row r="98" spans="1:12" ht="26.4">
      <c r="A98" s="36" t="s">
        <v>266</v>
      </c>
      <c r="B98" s="37" t="s">
        <v>125</v>
      </c>
      <c r="C98" s="8"/>
    </row>
    <row r="99" spans="1:12">
      <c r="C99" s="8"/>
    </row>
    <row r="100" spans="1:12">
      <c r="A100" s="71" t="s">
        <v>23</v>
      </c>
      <c r="B100" s="11" t="s">
        <v>754</v>
      </c>
      <c r="C100" s="8"/>
    </row>
    <row r="101" spans="1:12">
      <c r="A101" s="11" t="s">
        <v>24</v>
      </c>
      <c r="B101" s="11" t="s">
        <v>168</v>
      </c>
      <c r="C101" s="8"/>
    </row>
    <row r="102" spans="1:12">
      <c r="A102" s="11" t="s">
        <v>25</v>
      </c>
      <c r="B102" s="11" t="s">
        <v>168</v>
      </c>
      <c r="C102" s="8"/>
    </row>
    <row r="103" spans="1:12">
      <c r="A103" s="11" t="s">
        <v>26</v>
      </c>
      <c r="B103" s="11" t="s">
        <v>168</v>
      </c>
      <c r="C103" s="8"/>
    </row>
    <row r="104" spans="1:12">
      <c r="A104" s="101"/>
      <c r="B104" s="25"/>
      <c r="C104" s="8"/>
    </row>
    <row r="105" spans="1:12">
      <c r="A105" s="11" t="s">
        <v>180</v>
      </c>
      <c r="B105" s="11" t="s">
        <v>267</v>
      </c>
      <c r="C105" s="11" t="s">
        <v>268</v>
      </c>
      <c r="D105" s="57" t="s">
        <v>269</v>
      </c>
      <c r="E105" s="57"/>
      <c r="F105" s="65"/>
      <c r="G105" s="65"/>
      <c r="H105" s="91"/>
      <c r="I105" s="91"/>
      <c r="J105" s="91"/>
      <c r="K105" s="65"/>
      <c r="L105" s="65"/>
    </row>
    <row r="106" spans="1:12">
      <c r="A106" s="104" t="s">
        <v>21</v>
      </c>
      <c r="B106" s="98">
        <v>19</v>
      </c>
      <c r="C106" s="13">
        <v>5.9561128526645767E-2</v>
      </c>
      <c r="D106" s="58">
        <f>VLOOKUP(A106,Priority[],2,FALSE)</f>
        <v>0</v>
      </c>
      <c r="E106" s="58"/>
      <c r="F106" s="67"/>
      <c r="G106" s="67"/>
      <c r="H106" s="90"/>
      <c r="I106" s="90"/>
      <c r="J106" s="90"/>
      <c r="K106" s="67"/>
      <c r="L106" s="67"/>
    </row>
    <row r="107" spans="1:12">
      <c r="A107" s="104" t="s">
        <v>22</v>
      </c>
      <c r="B107" s="98">
        <v>300</v>
      </c>
      <c r="C107" s="13">
        <v>0.94043887147335425</v>
      </c>
      <c r="D107" s="58">
        <f>VLOOKUP(A107,Priority[],2,FALSE)</f>
        <v>3</v>
      </c>
      <c r="E107" s="58"/>
      <c r="F107" s="67"/>
      <c r="G107" s="67"/>
      <c r="H107" s="90"/>
      <c r="I107" s="90"/>
      <c r="J107" s="90"/>
      <c r="K107" s="67"/>
      <c r="L107" s="67"/>
    </row>
    <row r="108" spans="1:12">
      <c r="A108" s="14" t="s">
        <v>169</v>
      </c>
      <c r="B108" s="99">
        <v>319</v>
      </c>
      <c r="C108" s="15">
        <v>1</v>
      </c>
      <c r="D108" s="58" t="s">
        <v>8</v>
      </c>
      <c r="E108" s="58"/>
      <c r="F108" s="67"/>
      <c r="G108" s="67"/>
      <c r="H108" s="67"/>
      <c r="I108" s="67"/>
      <c r="J108" s="67"/>
      <c r="K108" s="67"/>
      <c r="L108" s="67"/>
    </row>
    <row r="109" spans="1:12">
      <c r="D109" s="59"/>
      <c r="E109" s="59"/>
      <c r="F109" s="83"/>
      <c r="G109" s="83"/>
      <c r="H109" s="83"/>
      <c r="I109" s="83"/>
      <c r="J109" s="83"/>
      <c r="K109" s="83"/>
      <c r="L109" s="83"/>
    </row>
    <row r="113" spans="1:3" ht="52.8">
      <c r="A113" s="36" t="s">
        <v>270</v>
      </c>
      <c r="B113" s="37" t="s">
        <v>127</v>
      </c>
      <c r="C113" s="8"/>
    </row>
    <row r="114" spans="1:3">
      <c r="C114" s="8"/>
    </row>
    <row r="115" spans="1:3">
      <c r="A115" s="71" t="s">
        <v>23</v>
      </c>
      <c r="B115" s="11" t="s">
        <v>754</v>
      </c>
      <c r="C115" s="8"/>
    </row>
    <row r="116" spans="1:3">
      <c r="A116" s="11" t="s">
        <v>24</v>
      </c>
      <c r="B116" s="11" t="s">
        <v>168</v>
      </c>
      <c r="C116" s="8"/>
    </row>
    <row r="117" spans="1:3">
      <c r="A117" s="11" t="s">
        <v>25</v>
      </c>
      <c r="B117" s="11" t="s">
        <v>168</v>
      </c>
      <c r="C117" s="8"/>
    </row>
    <row r="118" spans="1:3">
      <c r="A118" s="11" t="s">
        <v>26</v>
      </c>
      <c r="B118" s="11" t="s">
        <v>168</v>
      </c>
      <c r="C118" s="8"/>
    </row>
    <row r="119" spans="1:3">
      <c r="A119" s="101"/>
      <c r="B119" s="25"/>
      <c r="C119" s="8"/>
    </row>
    <row r="120" spans="1:3">
      <c r="A120" s="11" t="s">
        <v>180</v>
      </c>
      <c r="B120" s="11" t="s">
        <v>271</v>
      </c>
      <c r="C120" s="11" t="s">
        <v>272</v>
      </c>
    </row>
    <row r="121" spans="1:3">
      <c r="A121" s="104" t="s">
        <v>21</v>
      </c>
      <c r="B121" s="98">
        <v>96</v>
      </c>
      <c r="C121" s="13">
        <v>0.30094043887147337</v>
      </c>
    </row>
    <row r="122" spans="1:3">
      <c r="A122" s="104" t="s">
        <v>22</v>
      </c>
      <c r="B122" s="98">
        <v>223</v>
      </c>
      <c r="C122" s="13">
        <v>0.69905956112852663</v>
      </c>
    </row>
    <row r="123" spans="1:3">
      <c r="A123" s="14" t="s">
        <v>169</v>
      </c>
      <c r="B123" s="99">
        <v>319</v>
      </c>
      <c r="C123" s="15">
        <v>1</v>
      </c>
    </row>
    <row r="128" spans="1:3" ht="52.8">
      <c r="A128" s="36" t="s">
        <v>273</v>
      </c>
      <c r="B128" s="37" t="s">
        <v>129</v>
      </c>
      <c r="C128" s="8"/>
    </row>
    <row r="129" spans="1:7">
      <c r="C129" s="8"/>
    </row>
    <row r="130" spans="1:7">
      <c r="A130" s="71" t="s">
        <v>23</v>
      </c>
      <c r="B130" s="11" t="s">
        <v>754</v>
      </c>
      <c r="C130" s="8"/>
    </row>
    <row r="131" spans="1:7">
      <c r="A131" s="11" t="s">
        <v>24</v>
      </c>
      <c r="B131" s="11" t="s">
        <v>168</v>
      </c>
      <c r="C131" s="8"/>
    </row>
    <row r="132" spans="1:7">
      <c r="A132" s="11" t="s">
        <v>25</v>
      </c>
      <c r="B132" s="11" t="s">
        <v>168</v>
      </c>
      <c r="C132" s="8"/>
    </row>
    <row r="133" spans="1:7">
      <c r="A133" s="11" t="s">
        <v>26</v>
      </c>
      <c r="B133" s="11" t="s">
        <v>168</v>
      </c>
      <c r="C133" s="8"/>
    </row>
    <row r="134" spans="1:7">
      <c r="A134" s="101"/>
      <c r="B134" s="25"/>
      <c r="C134" s="8"/>
    </row>
    <row r="135" spans="1:7">
      <c r="A135" s="11" t="s">
        <v>180</v>
      </c>
      <c r="B135" s="11" t="s">
        <v>274</v>
      </c>
      <c r="C135" s="11" t="s">
        <v>275</v>
      </c>
    </row>
    <row r="136" spans="1:7">
      <c r="A136" s="104" t="s">
        <v>21</v>
      </c>
      <c r="B136" s="98">
        <v>220</v>
      </c>
      <c r="C136" s="13">
        <v>0.68965517241379315</v>
      </c>
      <c r="F136" s="86"/>
      <c r="G136" s="86"/>
    </row>
    <row r="137" spans="1:7">
      <c r="A137" s="104" t="s">
        <v>22</v>
      </c>
      <c r="B137" s="98">
        <v>99</v>
      </c>
      <c r="C137" s="13">
        <v>0.31034482758620691</v>
      </c>
      <c r="F137" s="86"/>
      <c r="G137" s="86"/>
    </row>
    <row r="138" spans="1:7">
      <c r="A138" s="14" t="s">
        <v>169</v>
      </c>
      <c r="B138" s="99">
        <v>319</v>
      </c>
      <c r="C138" s="15">
        <v>1</v>
      </c>
    </row>
    <row r="143" spans="1:7" ht="66">
      <c r="A143" s="36" t="s">
        <v>276</v>
      </c>
      <c r="B143" s="37" t="s">
        <v>131</v>
      </c>
      <c r="C143" s="8"/>
    </row>
    <row r="144" spans="1:7">
      <c r="C144" s="8"/>
    </row>
    <row r="145" spans="1:3">
      <c r="A145" s="71" t="s">
        <v>23</v>
      </c>
      <c r="B145" s="11" t="s">
        <v>754</v>
      </c>
      <c r="C145" s="8"/>
    </row>
    <row r="146" spans="1:3">
      <c r="A146" s="11" t="s">
        <v>24</v>
      </c>
      <c r="B146" s="11" t="s">
        <v>168</v>
      </c>
      <c r="C146" s="8"/>
    </row>
    <row r="147" spans="1:3">
      <c r="A147" s="11" t="s">
        <v>25</v>
      </c>
      <c r="B147" s="11" t="s">
        <v>168</v>
      </c>
      <c r="C147" s="8"/>
    </row>
    <row r="148" spans="1:3">
      <c r="A148" s="11" t="s">
        <v>26</v>
      </c>
      <c r="B148" s="11" t="s">
        <v>168</v>
      </c>
      <c r="C148" s="8"/>
    </row>
    <row r="149" spans="1:3">
      <c r="A149" s="101"/>
      <c r="B149" s="25"/>
      <c r="C149" s="8"/>
    </row>
    <row r="150" spans="1:3">
      <c r="A150" s="11" t="s">
        <v>180</v>
      </c>
      <c r="B150" s="11" t="s">
        <v>277</v>
      </c>
      <c r="C150" s="11" t="s">
        <v>278</v>
      </c>
    </row>
    <row r="151" spans="1:3">
      <c r="A151" s="104" t="s">
        <v>21</v>
      </c>
      <c r="B151" s="98">
        <v>51</v>
      </c>
      <c r="C151" s="13">
        <v>0.15987460815047022</v>
      </c>
    </row>
    <row r="152" spans="1:3">
      <c r="A152" s="104" t="s">
        <v>22</v>
      </c>
      <c r="B152" s="98">
        <v>268</v>
      </c>
      <c r="C152" s="13">
        <v>0.84012539184952983</v>
      </c>
    </row>
    <row r="153" spans="1:3">
      <c r="A153" s="14" t="s">
        <v>169</v>
      </c>
      <c r="B153" s="99">
        <v>319</v>
      </c>
      <c r="C153" s="15">
        <v>1</v>
      </c>
    </row>
    <row r="158" spans="1:3" ht="66">
      <c r="A158" s="36" t="s">
        <v>279</v>
      </c>
      <c r="B158" s="37" t="s">
        <v>133</v>
      </c>
      <c r="C158" s="8"/>
    </row>
    <row r="159" spans="1:3">
      <c r="C159" s="8"/>
    </row>
    <row r="160" spans="1:3">
      <c r="A160" s="11" t="s">
        <v>23</v>
      </c>
      <c r="B160" s="11" t="s">
        <v>754</v>
      </c>
      <c r="C160" s="8"/>
    </row>
    <row r="161" spans="1:10">
      <c r="A161" s="11" t="s">
        <v>24</v>
      </c>
      <c r="B161" s="11" t="s">
        <v>168</v>
      </c>
      <c r="C161" s="8"/>
    </row>
    <row r="162" spans="1:10">
      <c r="A162" s="11" t="s">
        <v>25</v>
      </c>
      <c r="B162" s="11" t="s">
        <v>168</v>
      </c>
      <c r="C162" s="8"/>
    </row>
    <row r="163" spans="1:10">
      <c r="A163" s="11" t="s">
        <v>26</v>
      </c>
      <c r="B163" s="11" t="s">
        <v>168</v>
      </c>
      <c r="C163" s="8"/>
    </row>
    <row r="164" spans="1:10">
      <c r="A164" s="101"/>
      <c r="B164" s="25"/>
      <c r="C164" s="8"/>
    </row>
    <row r="165" spans="1:10">
      <c r="A165" s="11" t="s">
        <v>180</v>
      </c>
      <c r="B165" s="11" t="s">
        <v>280</v>
      </c>
      <c r="C165" s="11" t="s">
        <v>281</v>
      </c>
      <c r="F165" s="91"/>
      <c r="H165" s="91"/>
      <c r="I165" s="91"/>
      <c r="J165" s="91"/>
    </row>
    <row r="166" spans="1:10">
      <c r="A166" s="104" t="s">
        <v>21</v>
      </c>
      <c r="B166" s="98">
        <v>14</v>
      </c>
      <c r="C166" s="13">
        <v>4.3887147335423198E-2</v>
      </c>
      <c r="F166" s="86"/>
      <c r="H166" s="86"/>
      <c r="I166" s="86"/>
      <c r="J166" s="86"/>
    </row>
    <row r="167" spans="1:10">
      <c r="A167" s="104" t="s">
        <v>22</v>
      </c>
      <c r="B167" s="98">
        <v>305</v>
      </c>
      <c r="C167" s="13">
        <v>0.9561128526645768</v>
      </c>
      <c r="F167" s="86"/>
      <c r="H167" s="86"/>
      <c r="I167" s="86"/>
      <c r="J167" s="86"/>
    </row>
    <row r="168" spans="1:10">
      <c r="A168" s="14" t="s">
        <v>169</v>
      </c>
      <c r="B168" s="99">
        <v>319</v>
      </c>
      <c r="C168" s="15">
        <v>1</v>
      </c>
    </row>
    <row r="173" spans="1:10">
      <c r="A173" s="36"/>
      <c r="B173" s="37"/>
      <c r="C173" s="8"/>
    </row>
    <row r="174" spans="1:10">
      <c r="A174" s="11"/>
      <c r="B174" s="11"/>
      <c r="C174" s="8"/>
    </row>
    <row r="175" spans="1:10">
      <c r="A175" s="11"/>
      <c r="B175" s="11"/>
      <c r="C175" s="8"/>
    </row>
    <row r="176" spans="1:10">
      <c r="A176" s="11"/>
      <c r="B176" s="11"/>
      <c r="C176" s="8"/>
    </row>
    <row r="177" spans="1:3">
      <c r="A177" s="11"/>
      <c r="B177" s="11"/>
      <c r="C177" s="8"/>
    </row>
    <row r="178" spans="1:3">
      <c r="A178" s="11"/>
      <c r="B178" s="11"/>
      <c r="C178" s="8"/>
    </row>
    <row r="179" spans="1:3">
      <c r="A179" s="25"/>
      <c r="B179" s="25"/>
      <c r="C179" s="8"/>
    </row>
    <row r="185" spans="1:3">
      <c r="A185" s="27"/>
      <c r="B185" s="25"/>
      <c r="C185" s="28"/>
    </row>
    <row r="186" spans="1:3">
      <c r="A186" s="27"/>
      <c r="B186" s="25"/>
      <c r="C186" s="28"/>
    </row>
    <row r="187" spans="1:3">
      <c r="A187" s="27"/>
      <c r="B187" s="25"/>
      <c r="C187" s="28"/>
    </row>
    <row r="188" spans="1:3">
      <c r="A188" s="8"/>
      <c r="B188" s="8"/>
      <c r="C188" s="8"/>
    </row>
    <row r="189" spans="1:3" ht="211.2">
      <c r="A189" s="9" t="s">
        <v>134</v>
      </c>
      <c r="B189" s="10" t="s">
        <v>135</v>
      </c>
      <c r="C189" s="8"/>
    </row>
    <row r="190" spans="1:3">
      <c r="C190" s="8"/>
    </row>
    <row r="191" spans="1:3">
      <c r="A191" s="71" t="s">
        <v>23</v>
      </c>
      <c r="B191" s="11" t="s">
        <v>754</v>
      </c>
      <c r="C191" s="8"/>
    </row>
    <row r="192" spans="1:3">
      <c r="A192" s="11" t="s">
        <v>24</v>
      </c>
      <c r="B192" s="11" t="s">
        <v>168</v>
      </c>
      <c r="C192" s="8"/>
    </row>
    <row r="193" spans="1:12">
      <c r="A193" s="11" t="s">
        <v>25</v>
      </c>
      <c r="B193" s="11" t="s">
        <v>168</v>
      </c>
      <c r="C193" s="8"/>
    </row>
    <row r="194" spans="1:12">
      <c r="A194" s="11" t="s">
        <v>26</v>
      </c>
      <c r="B194" s="11" t="s">
        <v>168</v>
      </c>
      <c r="C194" s="8"/>
    </row>
    <row r="195" spans="1:12">
      <c r="A195" s="101"/>
      <c r="B195" s="25"/>
      <c r="C195" s="8"/>
    </row>
    <row r="196" spans="1:12" ht="27">
      <c r="A196" s="11" t="s">
        <v>180</v>
      </c>
      <c r="B196" s="54" t="s">
        <v>282</v>
      </c>
      <c r="C196" s="54" t="s">
        <v>283</v>
      </c>
      <c r="D196" s="57" t="s">
        <v>284</v>
      </c>
      <c r="E196" s="65"/>
      <c r="F196" s="65"/>
      <c r="G196" s="65"/>
      <c r="H196" s="65"/>
      <c r="I196" s="65"/>
      <c r="J196" s="65"/>
      <c r="K196" s="65"/>
      <c r="L196" s="65"/>
    </row>
    <row r="197" spans="1:12">
      <c r="A197" s="104" t="s">
        <v>14</v>
      </c>
      <c r="B197" s="98">
        <v>262</v>
      </c>
      <c r="C197" s="13">
        <v>0.82131661442006265</v>
      </c>
      <c r="D197" s="58">
        <f>VLOOKUP(A197,Priority[],2,FALSE)</f>
        <v>3</v>
      </c>
      <c r="E197" s="65"/>
      <c r="F197" s="67"/>
      <c r="G197" s="67"/>
      <c r="H197" s="67"/>
      <c r="I197" s="67"/>
      <c r="J197" s="67"/>
      <c r="K197" s="67"/>
      <c r="L197" s="67"/>
    </row>
    <row r="198" spans="1:12">
      <c r="A198" s="104" t="s">
        <v>20</v>
      </c>
      <c r="B198" s="98">
        <v>57</v>
      </c>
      <c r="C198" s="13">
        <v>0.17868338557993729</v>
      </c>
      <c r="D198" s="58">
        <f>VLOOKUP(A198,Priority[],2,FALSE)</f>
        <v>2</v>
      </c>
      <c r="E198" s="65"/>
      <c r="F198" s="67"/>
      <c r="G198" s="67"/>
      <c r="H198" s="67"/>
      <c r="I198" s="67"/>
      <c r="J198" s="67"/>
      <c r="K198" s="67"/>
      <c r="L198" s="67"/>
    </row>
    <row r="199" spans="1:12">
      <c r="A199" s="14" t="s">
        <v>169</v>
      </c>
      <c r="B199" s="99">
        <v>319</v>
      </c>
      <c r="C199" s="15">
        <v>1</v>
      </c>
      <c r="D199" s="58"/>
      <c r="E199" s="65"/>
      <c r="F199" s="67"/>
      <c r="G199" s="67"/>
      <c r="H199" s="67"/>
      <c r="I199" s="67"/>
      <c r="J199" s="67"/>
      <c r="K199" s="67"/>
      <c r="L199" s="67"/>
    </row>
    <row r="200" spans="1:12">
      <c r="D200" s="58"/>
      <c r="E200" s="65"/>
      <c r="F200" s="67"/>
      <c r="G200" s="67"/>
      <c r="H200" s="67"/>
      <c r="I200" s="67"/>
      <c r="J200" s="67"/>
      <c r="K200" s="67"/>
      <c r="L200" s="67"/>
    </row>
    <row r="201" spans="1:12">
      <c r="D201" s="58"/>
      <c r="E201" s="65"/>
      <c r="F201" s="67"/>
      <c r="G201" s="67"/>
      <c r="H201" s="67"/>
      <c r="I201" s="67"/>
      <c r="J201" s="67"/>
      <c r="K201" s="67"/>
      <c r="L201" s="67"/>
    </row>
    <row r="202" spans="1:12">
      <c r="D202" s="18"/>
      <c r="E202" s="65"/>
      <c r="F202" s="69"/>
      <c r="G202" s="69"/>
      <c r="H202" s="69"/>
      <c r="I202" s="69"/>
      <c r="J202" s="69"/>
      <c r="K202" s="69"/>
      <c r="L202" s="69"/>
    </row>
    <row r="203" spans="1:12">
      <c r="E203" s="65"/>
    </row>
    <row r="204" spans="1:12">
      <c r="E204" s="65"/>
    </row>
    <row r="205" spans="1:12">
      <c r="B205" s="74"/>
      <c r="C205" s="74"/>
    </row>
    <row r="206" spans="1:12">
      <c r="B206" s="74"/>
      <c r="C206" s="74"/>
    </row>
    <row r="207" spans="1:12">
      <c r="B207" s="74"/>
      <c r="C207" s="74"/>
    </row>
    <row r="208" spans="1:12">
      <c r="B208" s="74"/>
      <c r="C208" s="74"/>
    </row>
    <row r="209" spans="2:3">
      <c r="B209" s="74"/>
      <c r="C209" s="74"/>
    </row>
  </sheetData>
  <pageMargins left="0.7" right="0.7" top="0.75" bottom="0.75" header="0.3" footer="0.3"/>
  <pageSetup orientation="portrait" r:id="rId10"/>
  <drawing r:id="rId1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2">
    <tabColor theme="3" tint="-0.249977111117893"/>
  </sheetPr>
  <dimension ref="A1:K142"/>
  <sheetViews>
    <sheetView showGridLines="0" zoomScale="90" zoomScaleNormal="90" workbookViewId="0">
      <selection activeCell="B12" sqref="B12"/>
    </sheetView>
  </sheetViews>
  <sheetFormatPr defaultRowHeight="14.4"/>
  <cols>
    <col min="1" max="1" width="20.109375" bestFit="1" customWidth="1"/>
    <col min="2" max="2" width="21.6640625" bestFit="1" customWidth="1"/>
    <col min="3" max="3" width="24.88671875" bestFit="1" customWidth="1"/>
    <col min="4" max="4" width="13.5546875" customWidth="1"/>
    <col min="5" max="5" width="3" customWidth="1"/>
    <col min="6" max="8" width="11.21875" bestFit="1" customWidth="1"/>
    <col min="9" max="9" width="3.21875" customWidth="1"/>
    <col min="10" max="11" width="11.21875" bestFit="1" customWidth="1"/>
  </cols>
  <sheetData>
    <row r="1" spans="1:11" ht="19.2">
      <c r="A1" s="5" t="s">
        <v>285</v>
      </c>
      <c r="B1" s="5" t="s">
        <v>286</v>
      </c>
    </row>
    <row r="4" spans="1:11">
      <c r="D4" s="8"/>
    </row>
    <row r="5" spans="1:11">
      <c r="A5" s="61" t="s">
        <v>286</v>
      </c>
      <c r="B5" s="62" t="s">
        <v>178</v>
      </c>
      <c r="C5" s="8"/>
      <c r="D5" s="8"/>
    </row>
    <row r="6" spans="1:11">
      <c r="A6" s="22" t="str">
        <f>D22</f>
        <v>Existence of CoC</v>
      </c>
      <c r="B6" s="23">
        <f>SUMPRODUCT(B23:B24,D23:D24)/SUM(B23:B24)</f>
        <v>2.8213166144200628</v>
      </c>
      <c r="C6" s="8"/>
      <c r="D6" s="8"/>
      <c r="E6" s="74"/>
      <c r="F6" s="74"/>
      <c r="G6" s="74"/>
      <c r="H6" s="74"/>
      <c r="I6" s="74"/>
      <c r="J6" s="74"/>
      <c r="K6" s="74"/>
    </row>
    <row r="7" spans="1:11">
      <c r="A7" s="19" t="str">
        <f>D39</f>
        <v>Sanctions</v>
      </c>
      <c r="B7" s="20">
        <f>SUMPRODUCT(B40:B41,D40:D41)/SUM(B40:B41)</f>
        <v>2.86</v>
      </c>
      <c r="C7" s="8"/>
      <c r="D7" s="8"/>
      <c r="E7" s="74"/>
      <c r="F7" s="74"/>
      <c r="G7" s="74"/>
      <c r="H7" s="74"/>
      <c r="I7" s="74"/>
      <c r="J7" s="74"/>
      <c r="K7" s="74"/>
    </row>
    <row r="8" spans="1:11">
      <c r="A8" s="24" t="str">
        <f>D56</f>
        <v>Clarity</v>
      </c>
      <c r="B8" s="23">
        <f>SUMPRODUCT(B57:B60,D57:D60)/SUM(B57:B60)</f>
        <v>2.2799999999999998</v>
      </c>
      <c r="C8" s="8"/>
      <c r="D8" s="8"/>
      <c r="E8" s="74"/>
      <c r="F8" s="74"/>
      <c r="G8" s="74"/>
      <c r="H8" s="74"/>
      <c r="I8" s="74"/>
      <c r="J8" s="74"/>
      <c r="K8" s="74"/>
    </row>
    <row r="9" spans="1:11">
      <c r="A9" s="19" t="str">
        <f>D77</f>
        <v>Fairness of Application</v>
      </c>
      <c r="B9" s="20">
        <f>SUMPRODUCT(B78:B81,D78:D81)/SUM(B78:B81)</f>
        <v>1.8066666666666666</v>
      </c>
      <c r="C9" s="8"/>
      <c r="D9" s="8"/>
      <c r="E9" s="74"/>
      <c r="F9" s="74"/>
      <c r="G9" s="74"/>
      <c r="H9" s="74"/>
      <c r="I9" s="74"/>
      <c r="J9" s="74"/>
      <c r="K9" s="74"/>
    </row>
    <row r="10" spans="1:11">
      <c r="A10" s="24" t="str">
        <f>D95</f>
        <v>Deterrence</v>
      </c>
      <c r="B10" s="23">
        <f>SUMPRODUCT(B96:B99,D96:D99)/SUM(B96:B99)</f>
        <v>1.7766666666666666</v>
      </c>
      <c r="C10" s="8"/>
      <c r="D10" s="8"/>
      <c r="E10" s="74"/>
      <c r="F10" s="74"/>
      <c r="G10" s="74"/>
      <c r="H10" s="74"/>
      <c r="I10" s="74"/>
      <c r="J10" s="74"/>
      <c r="K10" s="74"/>
    </row>
    <row r="11" spans="1:11">
      <c r="A11" s="19" t="str">
        <f>D116</f>
        <v>Assistance</v>
      </c>
      <c r="B11" s="20">
        <f>SUMPRODUCT(B117:B120,D117:D120)/SUM(B117:B120)</f>
        <v>2.21</v>
      </c>
      <c r="C11" s="8"/>
      <c r="D11" s="8"/>
      <c r="E11" s="74"/>
      <c r="F11" s="74"/>
      <c r="G11" s="74"/>
      <c r="H11" s="74"/>
      <c r="I11" s="74"/>
      <c r="J11" s="74"/>
      <c r="K11" s="74"/>
    </row>
    <row r="12" spans="1:11">
      <c r="A12" s="21" t="s">
        <v>179</v>
      </c>
      <c r="B12" s="41">
        <f>AVERAGE(B6:B11)</f>
        <v>2.2924416579588995</v>
      </c>
      <c r="C12" s="8"/>
      <c r="D12" s="8"/>
      <c r="E12" s="74"/>
      <c r="F12" s="74"/>
      <c r="G12" s="74"/>
      <c r="H12" s="74"/>
      <c r="I12" s="74"/>
      <c r="J12" s="74"/>
      <c r="K12" s="74"/>
    </row>
    <row r="13" spans="1:11">
      <c r="A13" s="7"/>
      <c r="B13" s="7"/>
      <c r="C13" s="8"/>
      <c r="D13" s="8"/>
      <c r="E13" s="74"/>
      <c r="F13" s="74"/>
      <c r="G13" s="74"/>
      <c r="H13" s="74"/>
      <c r="I13" s="74"/>
      <c r="J13" s="74"/>
      <c r="K13" s="74"/>
    </row>
    <row r="14" spans="1:11">
      <c r="A14" s="8"/>
      <c r="B14" s="8"/>
      <c r="C14" s="8"/>
      <c r="D14" s="8"/>
    </row>
    <row r="15" spans="1:11" ht="52.8">
      <c r="A15" s="9" t="s">
        <v>136</v>
      </c>
      <c r="B15" s="10" t="s">
        <v>137</v>
      </c>
      <c r="C15" s="8"/>
    </row>
    <row r="16" spans="1:11">
      <c r="C16" s="8"/>
    </row>
    <row r="17" spans="1:4">
      <c r="A17" s="71" t="s">
        <v>23</v>
      </c>
      <c r="B17" s="11" t="s">
        <v>754</v>
      </c>
      <c r="C17" s="8"/>
    </row>
    <row r="18" spans="1:4">
      <c r="A18" s="11" t="s">
        <v>24</v>
      </c>
      <c r="B18" s="11" t="s">
        <v>168</v>
      </c>
      <c r="C18" s="8"/>
    </row>
    <row r="19" spans="1:4">
      <c r="A19" s="11" t="s">
        <v>25</v>
      </c>
      <c r="B19" s="11" t="s">
        <v>168</v>
      </c>
      <c r="C19" s="8"/>
    </row>
    <row r="20" spans="1:4">
      <c r="A20" s="11" t="s">
        <v>26</v>
      </c>
      <c r="B20" s="11" t="s">
        <v>168</v>
      </c>
      <c r="C20" s="8"/>
    </row>
    <row r="21" spans="1:4">
      <c r="A21" s="101"/>
      <c r="B21" s="25"/>
      <c r="C21" s="8"/>
    </row>
    <row r="22" spans="1:4" ht="27">
      <c r="A22" s="73" t="s">
        <v>180</v>
      </c>
      <c r="B22" s="73" t="s">
        <v>287</v>
      </c>
      <c r="C22" s="73" t="s">
        <v>288</v>
      </c>
      <c r="D22" s="57" t="s">
        <v>289</v>
      </c>
    </row>
    <row r="23" spans="1:4">
      <c r="A23" s="104" t="s">
        <v>21</v>
      </c>
      <c r="B23" s="98">
        <v>300</v>
      </c>
      <c r="C23" s="13">
        <v>0.94043887147335425</v>
      </c>
      <c r="D23" s="58">
        <v>3</v>
      </c>
    </row>
    <row r="24" spans="1:4">
      <c r="A24" s="104" t="s">
        <v>22</v>
      </c>
      <c r="B24" s="98">
        <v>19</v>
      </c>
      <c r="C24" s="13">
        <v>5.9561128526645767E-2</v>
      </c>
      <c r="D24" s="58">
        <v>0</v>
      </c>
    </row>
    <row r="25" spans="1:4">
      <c r="A25" s="14" t="s">
        <v>169</v>
      </c>
      <c r="B25" s="99">
        <v>319</v>
      </c>
      <c r="C25" s="15">
        <v>1</v>
      </c>
      <c r="D25" s="58"/>
    </row>
    <row r="26" spans="1:4">
      <c r="D26" s="58"/>
    </row>
    <row r="27" spans="1:4">
      <c r="D27" s="17"/>
    </row>
    <row r="29" spans="1:4">
      <c r="A29" s="7"/>
      <c r="B29" s="7"/>
      <c r="C29" s="7"/>
    </row>
    <row r="30" spans="1:4">
      <c r="A30" s="7"/>
      <c r="B30" s="7"/>
      <c r="C30" s="7"/>
    </row>
    <row r="31" spans="1:4">
      <c r="A31" s="8"/>
      <c r="B31" s="8"/>
      <c r="C31" s="8"/>
    </row>
    <row r="32" spans="1:4" ht="52.8">
      <c r="A32" s="9" t="s">
        <v>138</v>
      </c>
      <c r="B32" s="10" t="s">
        <v>139</v>
      </c>
      <c r="C32" s="8"/>
    </row>
    <row r="33" spans="1:4">
      <c r="C33" s="8"/>
    </row>
    <row r="34" spans="1:4">
      <c r="A34" s="71" t="s">
        <v>23</v>
      </c>
      <c r="B34" s="11" t="s">
        <v>754</v>
      </c>
      <c r="C34" s="8"/>
    </row>
    <row r="35" spans="1:4">
      <c r="A35" s="11" t="s">
        <v>24</v>
      </c>
      <c r="B35" s="11" t="s">
        <v>168</v>
      </c>
      <c r="C35" s="8"/>
    </row>
    <row r="36" spans="1:4">
      <c r="A36" s="11" t="s">
        <v>25</v>
      </c>
      <c r="B36" s="11" t="s">
        <v>168</v>
      </c>
      <c r="C36" s="8"/>
    </row>
    <row r="37" spans="1:4">
      <c r="A37" s="11" t="s">
        <v>26</v>
      </c>
      <c r="B37" s="11" t="s">
        <v>168</v>
      </c>
      <c r="C37" s="8"/>
    </row>
    <row r="38" spans="1:4">
      <c r="A38" s="101"/>
      <c r="B38" s="25"/>
      <c r="C38" s="8"/>
    </row>
    <row r="39" spans="1:4">
      <c r="A39" s="73" t="s">
        <v>180</v>
      </c>
      <c r="B39" s="73" t="s">
        <v>290</v>
      </c>
      <c r="C39" s="73" t="s">
        <v>291</v>
      </c>
      <c r="D39" s="57" t="s">
        <v>292</v>
      </c>
    </row>
    <row r="40" spans="1:4">
      <c r="A40" s="104" t="s">
        <v>21</v>
      </c>
      <c r="B40" s="98">
        <v>286</v>
      </c>
      <c r="C40" s="13">
        <v>0.95333333333333337</v>
      </c>
      <c r="D40" s="58">
        <v>3</v>
      </c>
    </row>
    <row r="41" spans="1:4">
      <c r="A41" s="104" t="s">
        <v>22</v>
      </c>
      <c r="B41" s="98">
        <v>14</v>
      </c>
      <c r="C41" s="13">
        <v>4.6666666666666669E-2</v>
      </c>
      <c r="D41" s="58">
        <v>0</v>
      </c>
    </row>
    <row r="42" spans="1:4">
      <c r="A42" s="14" t="s">
        <v>169</v>
      </c>
      <c r="B42" s="99">
        <v>300</v>
      </c>
      <c r="C42" s="15">
        <v>1</v>
      </c>
      <c r="D42" s="58"/>
    </row>
    <row r="43" spans="1:4">
      <c r="D43" s="58"/>
    </row>
    <row r="44" spans="1:4">
      <c r="D44" s="58"/>
    </row>
    <row r="45" spans="1:4">
      <c r="D45" s="17"/>
    </row>
    <row r="46" spans="1:4">
      <c r="A46" s="7"/>
      <c r="B46" s="7"/>
      <c r="C46" s="7"/>
    </row>
    <row r="47" spans="1:4">
      <c r="A47" s="7"/>
      <c r="B47" s="7"/>
      <c r="C47" s="7"/>
    </row>
    <row r="48" spans="1:4">
      <c r="A48" s="8"/>
      <c r="B48" s="8"/>
      <c r="C48" s="8"/>
    </row>
    <row r="49" spans="1:4" ht="26.4">
      <c r="A49" s="9" t="s">
        <v>140</v>
      </c>
      <c r="B49" s="10" t="s">
        <v>141</v>
      </c>
      <c r="C49" s="8"/>
    </row>
    <row r="50" spans="1:4">
      <c r="C50" s="8"/>
    </row>
    <row r="51" spans="1:4">
      <c r="A51" s="71" t="s">
        <v>23</v>
      </c>
      <c r="B51" s="11" t="s">
        <v>754</v>
      </c>
      <c r="C51" s="8"/>
    </row>
    <row r="52" spans="1:4">
      <c r="A52" s="11" t="s">
        <v>24</v>
      </c>
      <c r="B52" s="11" t="s">
        <v>168</v>
      </c>
      <c r="C52" s="8"/>
    </row>
    <row r="53" spans="1:4">
      <c r="A53" s="11" t="s">
        <v>25</v>
      </c>
      <c r="B53" s="11" t="s">
        <v>168</v>
      </c>
      <c r="C53" s="8"/>
    </row>
    <row r="54" spans="1:4">
      <c r="A54" s="11" t="s">
        <v>26</v>
      </c>
      <c r="B54" s="11" t="s">
        <v>168</v>
      </c>
      <c r="C54" s="8"/>
    </row>
    <row r="55" spans="1:4">
      <c r="A55" s="101"/>
      <c r="B55" s="25"/>
      <c r="C55" s="8"/>
    </row>
    <row r="56" spans="1:4">
      <c r="A56" s="73" t="s">
        <v>180</v>
      </c>
      <c r="B56" s="73" t="s">
        <v>293</v>
      </c>
      <c r="C56" s="73" t="s">
        <v>294</v>
      </c>
      <c r="D56" s="57" t="s">
        <v>295</v>
      </c>
    </row>
    <row r="57" spans="1:4">
      <c r="A57" s="104" t="s">
        <v>3</v>
      </c>
      <c r="B57" s="98">
        <v>119</v>
      </c>
      <c r="C57" s="13">
        <v>0.39666666666666667</v>
      </c>
      <c r="D57" s="58">
        <f>VLOOKUP(A57,Priority[],2,FALSE)</f>
        <v>3</v>
      </c>
    </row>
    <row r="58" spans="1:4">
      <c r="A58" s="104" t="s">
        <v>4</v>
      </c>
      <c r="B58" s="98">
        <v>152</v>
      </c>
      <c r="C58" s="13">
        <v>0.50666666666666671</v>
      </c>
      <c r="D58" s="58">
        <f>VLOOKUP(A58,Priority[],2,FALSE)</f>
        <v>2</v>
      </c>
    </row>
    <row r="59" spans="1:4">
      <c r="A59" s="104" t="s">
        <v>5</v>
      </c>
      <c r="B59" s="98">
        <v>23</v>
      </c>
      <c r="C59" s="13">
        <v>7.6666666666666661E-2</v>
      </c>
      <c r="D59" s="58">
        <f>VLOOKUP(A59,Priority[],2,FALSE)</f>
        <v>1</v>
      </c>
    </row>
    <row r="60" spans="1:4">
      <c r="A60" s="104" t="s">
        <v>6</v>
      </c>
      <c r="B60" s="98">
        <v>6</v>
      </c>
      <c r="C60" s="13">
        <v>0.02</v>
      </c>
      <c r="D60" s="58">
        <f>VLOOKUP(A60,Priority[],2,FALSE)</f>
        <v>0</v>
      </c>
    </row>
    <row r="61" spans="1:4">
      <c r="A61" s="14" t="s">
        <v>169</v>
      </c>
      <c r="B61" s="99">
        <v>300</v>
      </c>
      <c r="C61" s="15">
        <v>1</v>
      </c>
      <c r="D61" s="58"/>
    </row>
    <row r="62" spans="1:4">
      <c r="D62" s="58"/>
    </row>
    <row r="63" spans="1:4">
      <c r="D63" s="58"/>
    </row>
    <row r="64" spans="1:4">
      <c r="D64" s="17"/>
    </row>
    <row r="67" spans="1:4">
      <c r="A67" s="27"/>
      <c r="B67" s="25"/>
      <c r="C67" s="28"/>
    </row>
    <row r="68" spans="1:4">
      <c r="A68" s="27"/>
      <c r="B68" s="25"/>
      <c r="C68" s="28"/>
    </row>
    <row r="69" spans="1:4">
      <c r="A69" s="27"/>
      <c r="B69" s="25"/>
      <c r="C69" s="28"/>
    </row>
    <row r="70" spans="1:4" ht="26.4">
      <c r="A70" s="9" t="s">
        <v>142</v>
      </c>
      <c r="B70" s="10" t="s">
        <v>143</v>
      </c>
      <c r="C70" s="8"/>
    </row>
    <row r="71" spans="1:4">
      <c r="C71" s="8"/>
    </row>
    <row r="72" spans="1:4">
      <c r="A72" s="71" t="s">
        <v>23</v>
      </c>
      <c r="B72" s="11" t="s">
        <v>754</v>
      </c>
      <c r="C72" s="8"/>
    </row>
    <row r="73" spans="1:4">
      <c r="A73" s="11" t="s">
        <v>24</v>
      </c>
      <c r="B73" s="11" t="s">
        <v>168</v>
      </c>
      <c r="C73" s="8"/>
    </row>
    <row r="74" spans="1:4">
      <c r="A74" s="11" t="s">
        <v>25</v>
      </c>
      <c r="B74" s="11" t="s">
        <v>168</v>
      </c>
      <c r="C74" s="8"/>
    </row>
    <row r="75" spans="1:4">
      <c r="A75" s="11" t="s">
        <v>26</v>
      </c>
      <c r="B75" s="11" t="s">
        <v>168</v>
      </c>
      <c r="C75" s="8"/>
    </row>
    <row r="76" spans="1:4">
      <c r="A76" s="101"/>
      <c r="B76" s="25"/>
      <c r="C76" s="8"/>
    </row>
    <row r="77" spans="1:4" ht="27">
      <c r="A77" s="73" t="s">
        <v>180</v>
      </c>
      <c r="B77" s="73" t="s">
        <v>296</v>
      </c>
      <c r="C77" s="73" t="s">
        <v>297</v>
      </c>
      <c r="D77" s="57" t="s">
        <v>298</v>
      </c>
    </row>
    <row r="78" spans="1:4">
      <c r="A78" s="104" t="s">
        <v>3</v>
      </c>
      <c r="B78" s="98">
        <v>59</v>
      </c>
      <c r="C78" s="13">
        <v>0.19666666666666666</v>
      </c>
      <c r="D78" s="58">
        <f>VLOOKUP(A78,Priority[],2,FALSE)</f>
        <v>3</v>
      </c>
    </row>
    <row r="79" spans="1:4">
      <c r="A79" s="104" t="s">
        <v>4</v>
      </c>
      <c r="B79" s="98">
        <v>155</v>
      </c>
      <c r="C79" s="13">
        <v>0.51666666666666672</v>
      </c>
      <c r="D79" s="58">
        <f>VLOOKUP(A79,Priority[],2,FALSE)</f>
        <v>2</v>
      </c>
    </row>
    <row r="80" spans="1:4">
      <c r="A80" s="104" t="s">
        <v>5</v>
      </c>
      <c r="B80" s="98">
        <v>55</v>
      </c>
      <c r="C80" s="13">
        <v>0.18333333333333332</v>
      </c>
      <c r="D80" s="58">
        <f>VLOOKUP(A80,Priority[],2,FALSE)</f>
        <v>1</v>
      </c>
    </row>
    <row r="81" spans="1:8">
      <c r="A81" s="104" t="s">
        <v>6</v>
      </c>
      <c r="B81" s="98">
        <v>31</v>
      </c>
      <c r="C81" s="13">
        <v>0.10333333333333333</v>
      </c>
      <c r="D81" s="58">
        <f>VLOOKUP(A81,Priority[],2,FALSE)</f>
        <v>0</v>
      </c>
    </row>
    <row r="82" spans="1:8">
      <c r="A82" s="104" t="s">
        <v>352</v>
      </c>
      <c r="B82" s="98"/>
      <c r="C82" s="13">
        <v>0</v>
      </c>
      <c r="D82" s="58"/>
    </row>
    <row r="83" spans="1:8">
      <c r="A83" s="14" t="s">
        <v>169</v>
      </c>
      <c r="B83" s="99">
        <v>300</v>
      </c>
      <c r="C83" s="15">
        <v>1</v>
      </c>
      <c r="D83" s="58"/>
    </row>
    <row r="84" spans="1:8">
      <c r="D84" s="58"/>
    </row>
    <row r="85" spans="1:8">
      <c r="D85" s="17"/>
    </row>
    <row r="86" spans="1:8">
      <c r="A86" s="27"/>
      <c r="B86" s="25"/>
      <c r="C86" s="28"/>
    </row>
    <row r="87" spans="1:8">
      <c r="A87" s="27"/>
      <c r="B87" s="25"/>
      <c r="C87" s="28"/>
    </row>
    <row r="88" spans="1:8" ht="39.6">
      <c r="A88" s="9" t="s">
        <v>144</v>
      </c>
      <c r="B88" s="10" t="s">
        <v>145</v>
      </c>
      <c r="C88" s="8"/>
    </row>
    <row r="89" spans="1:8">
      <c r="C89" s="8"/>
    </row>
    <row r="90" spans="1:8">
      <c r="A90" s="71" t="s">
        <v>23</v>
      </c>
      <c r="B90" s="11" t="s">
        <v>754</v>
      </c>
      <c r="C90" s="8"/>
    </row>
    <row r="91" spans="1:8">
      <c r="A91" s="11" t="s">
        <v>24</v>
      </c>
      <c r="B91" s="11" t="s">
        <v>168</v>
      </c>
      <c r="C91" s="8"/>
    </row>
    <row r="92" spans="1:8">
      <c r="A92" s="11" t="s">
        <v>25</v>
      </c>
      <c r="B92" s="11" t="s">
        <v>168</v>
      </c>
      <c r="C92" s="8"/>
    </row>
    <row r="93" spans="1:8">
      <c r="A93" s="11" t="s">
        <v>26</v>
      </c>
      <c r="B93" s="11" t="s">
        <v>168</v>
      </c>
      <c r="C93" s="8"/>
    </row>
    <row r="94" spans="1:8">
      <c r="A94" s="101"/>
      <c r="B94" s="25"/>
      <c r="C94" s="8"/>
    </row>
    <row r="95" spans="1:8">
      <c r="A95" s="73" t="s">
        <v>180</v>
      </c>
      <c r="B95" s="73" t="s">
        <v>299</v>
      </c>
      <c r="C95" s="73" t="s">
        <v>300</v>
      </c>
      <c r="D95" s="57" t="s">
        <v>301</v>
      </c>
    </row>
    <row r="96" spans="1:8">
      <c r="A96" s="104" t="s">
        <v>3</v>
      </c>
      <c r="B96" s="98">
        <v>56</v>
      </c>
      <c r="C96" s="13">
        <v>0.18666666666666668</v>
      </c>
      <c r="D96" s="58">
        <f>VLOOKUP(A96,Priority[],2,FALSE)</f>
        <v>3</v>
      </c>
      <c r="G96" s="86"/>
      <c r="H96" s="86"/>
    </row>
    <row r="97" spans="1:8">
      <c r="A97" s="104" t="s">
        <v>4</v>
      </c>
      <c r="B97" s="98">
        <v>142</v>
      </c>
      <c r="C97" s="13">
        <v>0.47333333333333333</v>
      </c>
      <c r="D97" s="58">
        <f>VLOOKUP(A97,Priority[],2,FALSE)</f>
        <v>2</v>
      </c>
      <c r="G97" s="86"/>
      <c r="H97" s="86"/>
    </row>
    <row r="98" spans="1:8">
      <c r="A98" s="104" t="s">
        <v>5</v>
      </c>
      <c r="B98" s="98">
        <v>81</v>
      </c>
      <c r="C98" s="13">
        <v>0.27</v>
      </c>
      <c r="D98" s="58">
        <f>VLOOKUP(A98,Priority[],2,FALSE)</f>
        <v>1</v>
      </c>
      <c r="G98" s="86"/>
      <c r="H98" s="86"/>
    </row>
    <row r="99" spans="1:8">
      <c r="A99" s="104" t="s">
        <v>6</v>
      </c>
      <c r="B99" s="98">
        <v>21</v>
      </c>
      <c r="C99" s="13">
        <v>7.0000000000000007E-2</v>
      </c>
      <c r="D99" s="58">
        <f>VLOOKUP(A99,Priority[],2,FALSE)</f>
        <v>0</v>
      </c>
      <c r="G99" s="86"/>
      <c r="H99" s="86"/>
    </row>
    <row r="100" spans="1:8">
      <c r="A100" s="14" t="s">
        <v>169</v>
      </c>
      <c r="B100" s="99">
        <v>300</v>
      </c>
      <c r="C100" s="15">
        <v>1</v>
      </c>
      <c r="D100" s="58"/>
    </row>
    <row r="101" spans="1:8" s="30" customFormat="1">
      <c r="A101"/>
      <c r="B101"/>
      <c r="C101"/>
      <c r="D101" s="58"/>
    </row>
    <row r="102" spans="1:8" s="30" customFormat="1">
      <c r="A102"/>
      <c r="B102"/>
      <c r="C102"/>
      <c r="D102" s="58"/>
    </row>
    <row r="103" spans="1:8" s="30" customFormat="1">
      <c r="A103"/>
      <c r="B103"/>
      <c r="C103"/>
      <c r="D103" s="17"/>
    </row>
    <row r="104" spans="1:8" s="30" customFormat="1">
      <c r="A104"/>
      <c r="B104"/>
      <c r="C104"/>
    </row>
    <row r="105" spans="1:8">
      <c r="D105" s="30"/>
    </row>
    <row r="106" spans="1:8">
      <c r="A106" s="27"/>
      <c r="B106" s="25"/>
      <c r="C106" s="28"/>
      <c r="D106" s="30"/>
    </row>
    <row r="107" spans="1:8">
      <c r="A107" s="27"/>
      <c r="B107" s="25"/>
      <c r="C107" s="28"/>
      <c r="D107" s="30"/>
    </row>
    <row r="108" spans="1:8">
      <c r="A108" s="27"/>
      <c r="B108" s="25"/>
      <c r="C108" s="28"/>
      <c r="D108" s="30"/>
    </row>
    <row r="109" spans="1:8" ht="39.6">
      <c r="A109" s="9" t="s">
        <v>146</v>
      </c>
      <c r="B109" s="10" t="s">
        <v>147</v>
      </c>
      <c r="C109" s="8"/>
    </row>
    <row r="110" spans="1:8">
      <c r="C110" s="8"/>
    </row>
    <row r="111" spans="1:8">
      <c r="A111" s="11" t="s">
        <v>23</v>
      </c>
      <c r="B111" s="11" t="s">
        <v>754</v>
      </c>
      <c r="C111" s="8"/>
    </row>
    <row r="112" spans="1:8">
      <c r="A112" s="11" t="s">
        <v>24</v>
      </c>
      <c r="B112" s="11" t="s">
        <v>168</v>
      </c>
      <c r="C112" s="8"/>
    </row>
    <row r="113" spans="1:8">
      <c r="A113" s="11" t="s">
        <v>25</v>
      </c>
      <c r="B113" s="11" t="s">
        <v>168</v>
      </c>
      <c r="C113" s="8"/>
    </row>
    <row r="114" spans="1:8">
      <c r="A114" s="11" t="s">
        <v>26</v>
      </c>
      <c r="B114" s="11" t="s">
        <v>168</v>
      </c>
      <c r="C114" s="8"/>
    </row>
    <row r="115" spans="1:8">
      <c r="A115" s="101"/>
      <c r="B115" s="25"/>
      <c r="C115" s="8"/>
    </row>
    <row r="116" spans="1:8">
      <c r="A116" s="73" t="s">
        <v>180</v>
      </c>
      <c r="B116" s="73" t="s">
        <v>302</v>
      </c>
      <c r="C116" s="73" t="s">
        <v>303</v>
      </c>
      <c r="D116" s="57" t="s">
        <v>304</v>
      </c>
    </row>
    <row r="117" spans="1:8">
      <c r="A117" s="104" t="s">
        <v>3</v>
      </c>
      <c r="B117" s="98">
        <v>104</v>
      </c>
      <c r="C117" s="13">
        <v>0.34666666666666668</v>
      </c>
      <c r="D117" s="58">
        <f>VLOOKUP(A117,Priority[],2,FALSE)</f>
        <v>3</v>
      </c>
      <c r="G117" s="86"/>
      <c r="H117" s="86"/>
    </row>
    <row r="118" spans="1:8">
      <c r="A118" s="104" t="s">
        <v>4</v>
      </c>
      <c r="B118" s="98">
        <v>162</v>
      </c>
      <c r="C118" s="13">
        <v>0.54</v>
      </c>
      <c r="D118" s="58">
        <f>VLOOKUP(A118,Priority[],2,FALSE)</f>
        <v>2</v>
      </c>
      <c r="G118" s="86"/>
      <c r="H118" s="86"/>
    </row>
    <row r="119" spans="1:8">
      <c r="A119" s="104" t="s">
        <v>5</v>
      </c>
      <c r="B119" s="98">
        <v>27</v>
      </c>
      <c r="C119" s="13">
        <v>0.09</v>
      </c>
      <c r="D119" s="58">
        <f>VLOOKUP(A119,Priority[],2,FALSE)</f>
        <v>1</v>
      </c>
      <c r="G119" s="86"/>
      <c r="H119" s="86"/>
    </row>
    <row r="120" spans="1:8">
      <c r="A120" s="104" t="s">
        <v>6</v>
      </c>
      <c r="B120" s="98">
        <v>7</v>
      </c>
      <c r="C120" s="13">
        <v>2.3333333333333334E-2</v>
      </c>
      <c r="D120" s="58">
        <f>VLOOKUP(A120,Priority[],2,FALSE)</f>
        <v>0</v>
      </c>
      <c r="G120" s="86"/>
      <c r="H120" s="86"/>
    </row>
    <row r="121" spans="1:8">
      <c r="A121" s="104" t="s">
        <v>352</v>
      </c>
      <c r="B121" s="98"/>
      <c r="C121" s="13">
        <v>0</v>
      </c>
      <c r="D121" s="58"/>
    </row>
    <row r="122" spans="1:8">
      <c r="A122" s="14" t="s">
        <v>169</v>
      </c>
      <c r="B122" s="99">
        <v>300</v>
      </c>
      <c r="C122" s="15">
        <v>1</v>
      </c>
      <c r="D122" s="58"/>
    </row>
    <row r="123" spans="1:8">
      <c r="D123" s="58"/>
    </row>
    <row r="124" spans="1:8">
      <c r="D124" s="17"/>
    </row>
    <row r="125" spans="1:8">
      <c r="A125" s="27"/>
      <c r="B125" s="25"/>
      <c r="C125" s="28"/>
    </row>
    <row r="126" spans="1:8">
      <c r="A126" s="27"/>
      <c r="B126" s="25"/>
      <c r="C126" s="28"/>
    </row>
    <row r="127" spans="1:8">
      <c r="A127" s="27"/>
      <c r="B127" s="25"/>
      <c r="C127" s="28"/>
    </row>
    <row r="128" spans="1:8">
      <c r="A128" s="27"/>
      <c r="B128" s="25"/>
      <c r="C128" s="28"/>
    </row>
    <row r="129" spans="1:3">
      <c r="A129" s="27"/>
      <c r="B129" s="25"/>
      <c r="C129" s="28"/>
    </row>
    <row r="130" spans="1:3">
      <c r="A130" s="27"/>
      <c r="B130" s="25"/>
      <c r="C130" s="28"/>
    </row>
    <row r="131" spans="1:3">
      <c r="A131" s="27"/>
      <c r="B131" s="25"/>
      <c r="C131" s="28"/>
    </row>
    <row r="132" spans="1:3" ht="39.6">
      <c r="A132" s="9" t="s">
        <v>148</v>
      </c>
      <c r="B132" s="10" t="s">
        <v>305</v>
      </c>
      <c r="C132" s="8"/>
    </row>
    <row r="133" spans="1:3">
      <c r="C133" s="8"/>
    </row>
    <row r="134" spans="1:3">
      <c r="A134" s="71" t="s">
        <v>23</v>
      </c>
      <c r="B134" s="11" t="s">
        <v>754</v>
      </c>
      <c r="C134" s="8"/>
    </row>
    <row r="135" spans="1:3">
      <c r="A135" s="11" t="s">
        <v>24</v>
      </c>
      <c r="B135" s="11" t="s">
        <v>168</v>
      </c>
      <c r="C135" s="8"/>
    </row>
    <row r="136" spans="1:3">
      <c r="A136" s="11" t="s">
        <v>25</v>
      </c>
      <c r="B136" s="11" t="s">
        <v>168</v>
      </c>
      <c r="C136" s="8"/>
    </row>
    <row r="137" spans="1:3">
      <c r="A137" s="11" t="s">
        <v>26</v>
      </c>
      <c r="B137" s="11" t="s">
        <v>168</v>
      </c>
      <c r="C137" s="8"/>
    </row>
    <row r="138" spans="1:3">
      <c r="A138" s="101"/>
      <c r="B138" s="25"/>
      <c r="C138" s="8"/>
    </row>
    <row r="139" spans="1:3">
      <c r="A139" s="73" t="s">
        <v>180</v>
      </c>
      <c r="B139" s="73" t="s">
        <v>306</v>
      </c>
      <c r="C139" s="73" t="s">
        <v>307</v>
      </c>
    </row>
    <row r="140" spans="1:3">
      <c r="A140" s="104" t="s">
        <v>3</v>
      </c>
      <c r="B140" s="98">
        <v>11</v>
      </c>
      <c r="C140" s="13">
        <v>0.57894736842105265</v>
      </c>
    </row>
    <row r="141" spans="1:3">
      <c r="A141" s="104" t="s">
        <v>4</v>
      </c>
      <c r="B141" s="98">
        <v>8</v>
      </c>
      <c r="C141" s="13">
        <v>0.42105263157894735</v>
      </c>
    </row>
    <row r="142" spans="1:3">
      <c r="A142" s="14" t="s">
        <v>169</v>
      </c>
      <c r="B142" s="99">
        <v>19</v>
      </c>
      <c r="C142" s="15">
        <v>1</v>
      </c>
    </row>
  </sheetData>
  <pageMargins left="0.7" right="0.7" top="0.75" bottom="0.75" header="0.3" footer="0.3"/>
  <pageSetup paperSize="9" orientation="portrait" horizontalDpi="300" verticalDpi="0" r:id="rId8"/>
  <drawing r:id="rId9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>
    <tabColor theme="3" tint="-0.249977111117893"/>
  </sheetPr>
  <dimension ref="A1:K82"/>
  <sheetViews>
    <sheetView showGridLines="0" zoomScale="90" zoomScaleNormal="90" workbookViewId="0">
      <selection activeCell="B9" sqref="B9"/>
    </sheetView>
  </sheetViews>
  <sheetFormatPr defaultRowHeight="14.4"/>
  <cols>
    <col min="1" max="1" width="20.109375" bestFit="1" customWidth="1"/>
    <col min="2" max="2" width="21.77734375" bestFit="1" customWidth="1"/>
    <col min="3" max="3" width="24.88671875" bestFit="1" customWidth="1"/>
    <col min="4" max="4" width="21" customWidth="1"/>
    <col min="5" max="5" width="2.88671875" customWidth="1"/>
    <col min="6" max="8" width="8.5546875" customWidth="1"/>
    <col min="9" max="9" width="2.88671875" customWidth="1"/>
    <col min="10" max="10" width="8.5546875" customWidth="1"/>
    <col min="11" max="11" width="11.21875" bestFit="1" customWidth="1"/>
  </cols>
  <sheetData>
    <row r="1" spans="1:11" ht="19.2">
      <c r="A1" s="5" t="s">
        <v>308</v>
      </c>
      <c r="B1" s="5" t="s">
        <v>309</v>
      </c>
      <c r="E1" s="2"/>
      <c r="F1" s="2"/>
      <c r="G1" s="2"/>
      <c r="H1" s="2"/>
      <c r="I1" s="2"/>
      <c r="J1" s="2"/>
    </row>
    <row r="4" spans="1:11">
      <c r="D4" s="8"/>
    </row>
    <row r="5" spans="1:11" ht="27">
      <c r="A5" s="61" t="s">
        <v>345</v>
      </c>
      <c r="B5" s="62" t="s">
        <v>178</v>
      </c>
      <c r="C5" s="8"/>
      <c r="D5" s="8"/>
    </row>
    <row r="6" spans="1:11">
      <c r="A6" s="19" t="str">
        <f>D21</f>
        <v>Fairness of Salary</v>
      </c>
      <c r="B6" s="20">
        <f>SUMPRODUCT(B22:B25,D22:D25)/SUM(B22:B25)</f>
        <v>1.3699059561128526</v>
      </c>
      <c r="C6" s="8"/>
      <c r="D6" s="8"/>
      <c r="E6" s="74"/>
      <c r="F6" s="74"/>
      <c r="G6" s="74"/>
      <c r="H6" s="74"/>
      <c r="I6" s="74"/>
      <c r="J6" s="74"/>
      <c r="K6" s="74"/>
    </row>
    <row r="7" spans="1:11">
      <c r="A7" s="24" t="str">
        <f>D57</f>
        <v>Merit-based</v>
      </c>
      <c r="B7" s="23">
        <f>SUMPRODUCT(B58:B61,D58:D61)/SUM(B58:B61)</f>
        <v>1.3354231974921631</v>
      </c>
      <c r="C7" s="8"/>
      <c r="D7" s="8"/>
      <c r="E7" s="74"/>
      <c r="F7" s="74"/>
      <c r="G7" s="74"/>
      <c r="H7" s="74"/>
      <c r="I7" s="74"/>
      <c r="J7" s="74"/>
      <c r="K7" s="74"/>
    </row>
    <row r="8" spans="1:11">
      <c r="A8" s="19" t="str">
        <f>D75</f>
        <v>Integrity Training</v>
      </c>
      <c r="B8" s="20">
        <f>SUMPRODUCT(B76:B79,D76:D79)/SUM(B76:B79)</f>
        <v>1.8808777429467085</v>
      </c>
      <c r="C8" s="8"/>
      <c r="D8" s="8"/>
      <c r="E8" s="74"/>
      <c r="F8" s="74"/>
      <c r="G8" s="74"/>
      <c r="H8" s="74"/>
      <c r="I8" s="74"/>
      <c r="J8" s="74"/>
      <c r="K8" s="74"/>
    </row>
    <row r="9" spans="1:11">
      <c r="A9" s="21" t="s">
        <v>179</v>
      </c>
      <c r="B9" s="41">
        <f>AVERAGE(B6:B8)</f>
        <v>1.5287356321839081</v>
      </c>
      <c r="C9" s="8"/>
      <c r="D9" s="8"/>
      <c r="E9" s="74"/>
      <c r="F9" s="74"/>
      <c r="G9" s="74"/>
      <c r="H9" s="74"/>
      <c r="I9" s="74"/>
      <c r="J9" s="74"/>
      <c r="K9" s="74"/>
    </row>
    <row r="10" spans="1:11">
      <c r="C10" s="8"/>
      <c r="D10" s="8"/>
      <c r="E10" s="74"/>
      <c r="F10" s="74"/>
      <c r="G10" s="74"/>
      <c r="H10" s="74"/>
      <c r="I10" s="74"/>
      <c r="J10" s="74"/>
      <c r="K10" s="74"/>
    </row>
    <row r="11" spans="1:11">
      <c r="C11" s="8"/>
      <c r="D11" s="8"/>
    </row>
    <row r="12" spans="1:11">
      <c r="C12" s="8"/>
      <c r="D12" s="8"/>
    </row>
    <row r="13" spans="1:11">
      <c r="C13" s="8"/>
      <c r="D13" s="8"/>
    </row>
    <row r="14" spans="1:11" ht="39.6">
      <c r="A14" s="9" t="s">
        <v>150</v>
      </c>
      <c r="B14" s="10" t="s">
        <v>149</v>
      </c>
      <c r="C14" s="8"/>
      <c r="D14" s="8"/>
      <c r="E14" s="8"/>
      <c r="F14" s="8"/>
    </row>
    <row r="15" spans="1:11">
      <c r="C15" s="8"/>
      <c r="D15" s="8"/>
      <c r="E15" s="8"/>
      <c r="F15" s="8"/>
    </row>
    <row r="16" spans="1:11">
      <c r="A16" s="71" t="s">
        <v>23</v>
      </c>
      <c r="B16" s="11" t="s">
        <v>754</v>
      </c>
      <c r="C16" s="8"/>
      <c r="D16" s="8"/>
      <c r="E16" s="8"/>
      <c r="F16" s="8"/>
    </row>
    <row r="17" spans="1:10">
      <c r="A17" s="11" t="s">
        <v>24</v>
      </c>
      <c r="B17" s="11" t="s">
        <v>168</v>
      </c>
      <c r="C17" s="8"/>
      <c r="D17" s="8"/>
      <c r="E17" s="8"/>
      <c r="F17" s="8"/>
    </row>
    <row r="18" spans="1:10">
      <c r="A18" s="11" t="s">
        <v>25</v>
      </c>
      <c r="B18" s="11" t="s">
        <v>168</v>
      </c>
      <c r="C18" s="8"/>
      <c r="D18" s="8"/>
      <c r="E18" s="8"/>
      <c r="F18" s="8"/>
    </row>
    <row r="19" spans="1:10">
      <c r="A19" s="11" t="s">
        <v>26</v>
      </c>
      <c r="B19" s="11" t="s">
        <v>168</v>
      </c>
      <c r="C19" s="8"/>
      <c r="D19" s="8"/>
      <c r="E19" s="8"/>
      <c r="F19" s="8"/>
    </row>
    <row r="20" spans="1:10">
      <c r="A20" s="101"/>
      <c r="B20" s="25"/>
      <c r="C20" s="8"/>
      <c r="D20" s="8"/>
      <c r="E20" s="8"/>
      <c r="F20" s="8"/>
    </row>
    <row r="21" spans="1:10">
      <c r="A21" s="73" t="s">
        <v>180</v>
      </c>
      <c r="B21" s="73" t="s">
        <v>310</v>
      </c>
      <c r="C21" s="73" t="s">
        <v>311</v>
      </c>
      <c r="D21" s="57" t="s">
        <v>312</v>
      </c>
      <c r="E21" s="65"/>
      <c r="F21" s="65"/>
      <c r="G21" s="65"/>
      <c r="H21" s="65"/>
      <c r="I21" s="65"/>
      <c r="J21" s="65"/>
    </row>
    <row r="22" spans="1:10">
      <c r="A22" s="104" t="s">
        <v>3</v>
      </c>
      <c r="B22" s="98">
        <v>42</v>
      </c>
      <c r="C22" s="13">
        <v>0.13166144200626959</v>
      </c>
      <c r="D22" s="58">
        <f>VLOOKUP(A22,Priority[],2,FALSE)</f>
        <v>3</v>
      </c>
      <c r="E22" s="67"/>
      <c r="F22" s="67"/>
      <c r="G22" s="67"/>
      <c r="H22" s="67"/>
      <c r="I22" s="67"/>
      <c r="J22" s="67"/>
    </row>
    <row r="23" spans="1:10">
      <c r="A23" s="104" t="s">
        <v>4</v>
      </c>
      <c r="B23" s="98">
        <v>105</v>
      </c>
      <c r="C23" s="13">
        <v>0.32915360501567398</v>
      </c>
      <c r="D23" s="58">
        <f>VLOOKUP(A23,Priority[],2,FALSE)</f>
        <v>2</v>
      </c>
      <c r="E23" s="67"/>
      <c r="F23" s="67"/>
      <c r="G23" s="67"/>
      <c r="H23" s="67"/>
      <c r="I23" s="67"/>
      <c r="J23" s="67"/>
    </row>
    <row r="24" spans="1:10">
      <c r="A24" s="104" t="s">
        <v>5</v>
      </c>
      <c r="B24" s="98">
        <v>101</v>
      </c>
      <c r="C24" s="13">
        <v>0.31661442006269591</v>
      </c>
      <c r="D24" s="58">
        <f>VLOOKUP(A24,Priority[],2,FALSE)</f>
        <v>1</v>
      </c>
      <c r="E24" s="67"/>
      <c r="F24" s="67"/>
      <c r="G24" s="67"/>
      <c r="H24" s="67"/>
      <c r="I24" s="67"/>
      <c r="J24" s="67"/>
    </row>
    <row r="25" spans="1:10">
      <c r="A25" s="104" t="s">
        <v>6</v>
      </c>
      <c r="B25" s="98">
        <v>71</v>
      </c>
      <c r="C25" s="13">
        <v>0.2225705329153605</v>
      </c>
      <c r="D25" s="58">
        <f>VLOOKUP(A25,Priority[],2,FALSE)</f>
        <v>0</v>
      </c>
      <c r="E25" s="67"/>
      <c r="F25" s="67"/>
      <c r="G25" s="67"/>
      <c r="H25" s="67"/>
      <c r="I25" s="67"/>
      <c r="J25" s="67"/>
    </row>
    <row r="26" spans="1:10">
      <c r="A26" s="14" t="s">
        <v>169</v>
      </c>
      <c r="B26" s="99">
        <v>319</v>
      </c>
      <c r="C26" s="15">
        <v>1</v>
      </c>
      <c r="D26" s="58"/>
      <c r="E26" s="67"/>
      <c r="F26" s="67"/>
      <c r="G26" s="67"/>
      <c r="H26" s="67"/>
      <c r="I26" s="67"/>
      <c r="J26" s="67"/>
    </row>
    <row r="27" spans="1:10">
      <c r="D27" s="58"/>
      <c r="E27" s="67"/>
      <c r="F27" s="67"/>
      <c r="G27" s="67"/>
      <c r="H27" s="67"/>
      <c r="I27" s="67"/>
      <c r="J27" s="67"/>
    </row>
    <row r="28" spans="1:10">
      <c r="D28" s="18"/>
      <c r="E28" s="69"/>
      <c r="F28" s="69"/>
      <c r="G28" s="69"/>
      <c r="H28" s="69"/>
      <c r="I28" s="69"/>
      <c r="J28" s="69"/>
    </row>
    <row r="32" spans="1:10" ht="39.6">
      <c r="A32" s="9" t="s">
        <v>151</v>
      </c>
      <c r="B32" s="10" t="s">
        <v>152</v>
      </c>
      <c r="C32" s="8"/>
    </row>
    <row r="33" spans="1:10">
      <c r="C33" s="8"/>
    </row>
    <row r="34" spans="1:10">
      <c r="A34" s="71" t="s">
        <v>23</v>
      </c>
      <c r="B34" s="11" t="s">
        <v>754</v>
      </c>
      <c r="C34" s="8"/>
    </row>
    <row r="35" spans="1:10">
      <c r="A35" s="11" t="s">
        <v>24</v>
      </c>
      <c r="B35" s="11" t="s">
        <v>168</v>
      </c>
      <c r="C35" s="8"/>
    </row>
    <row r="36" spans="1:10">
      <c r="A36" s="11" t="s">
        <v>25</v>
      </c>
      <c r="B36" s="11" t="s">
        <v>168</v>
      </c>
      <c r="C36" s="8"/>
    </row>
    <row r="37" spans="1:10">
      <c r="A37" s="11" t="s">
        <v>26</v>
      </c>
      <c r="B37" s="11" t="s">
        <v>168</v>
      </c>
      <c r="C37" s="8"/>
    </row>
    <row r="38" spans="1:10">
      <c r="A38" s="101"/>
      <c r="B38" s="25"/>
      <c r="C38" s="8"/>
    </row>
    <row r="39" spans="1:10">
      <c r="A39" s="73" t="s">
        <v>180</v>
      </c>
      <c r="B39" s="73" t="s">
        <v>313</v>
      </c>
      <c r="C39" s="73" t="s">
        <v>311</v>
      </c>
      <c r="D39" s="64"/>
      <c r="E39" s="65"/>
      <c r="F39" s="65"/>
      <c r="G39" s="65"/>
      <c r="H39" s="65"/>
      <c r="I39" s="65"/>
      <c r="J39" s="65"/>
    </row>
    <row r="40" spans="1:10">
      <c r="A40" s="104" t="s">
        <v>3</v>
      </c>
      <c r="B40" s="98">
        <v>140</v>
      </c>
      <c r="C40" s="13">
        <v>0.43887147335423199</v>
      </c>
      <c r="D40" s="66"/>
      <c r="E40" s="67"/>
      <c r="F40" s="67"/>
      <c r="G40" s="67"/>
      <c r="H40" s="67"/>
      <c r="I40" s="67"/>
      <c r="J40" s="67"/>
    </row>
    <row r="41" spans="1:10">
      <c r="A41" s="104" t="s">
        <v>4</v>
      </c>
      <c r="B41" s="98">
        <v>88</v>
      </c>
      <c r="C41" s="13">
        <v>0.27586206896551724</v>
      </c>
      <c r="D41" s="66"/>
      <c r="E41" s="67"/>
      <c r="F41" s="67"/>
      <c r="G41" s="67"/>
      <c r="H41" s="67"/>
      <c r="I41" s="67"/>
      <c r="J41" s="67"/>
    </row>
    <row r="42" spans="1:10">
      <c r="A42" s="104" t="s">
        <v>5</v>
      </c>
      <c r="B42" s="98">
        <v>68</v>
      </c>
      <c r="C42" s="13">
        <v>0.21316614420062696</v>
      </c>
      <c r="D42" s="66"/>
      <c r="E42" s="67"/>
      <c r="F42" s="67"/>
      <c r="G42" s="67"/>
      <c r="H42" s="67"/>
      <c r="I42" s="67"/>
      <c r="J42" s="67"/>
    </row>
    <row r="43" spans="1:10">
      <c r="A43" s="104" t="s">
        <v>6</v>
      </c>
      <c r="B43" s="98">
        <v>23</v>
      </c>
      <c r="C43" s="13">
        <v>7.2100313479623826E-2</v>
      </c>
      <c r="D43" s="66"/>
      <c r="E43" s="67"/>
      <c r="F43" s="67"/>
      <c r="G43" s="67"/>
      <c r="H43" s="67"/>
      <c r="I43" s="67"/>
      <c r="J43" s="67"/>
    </row>
    <row r="44" spans="1:10">
      <c r="A44" s="14" t="s">
        <v>169</v>
      </c>
      <c r="B44" s="99">
        <v>319</v>
      </c>
      <c r="C44" s="15">
        <v>1</v>
      </c>
      <c r="D44" s="66"/>
      <c r="E44" s="67"/>
      <c r="F44" s="67"/>
      <c r="G44" s="67"/>
      <c r="H44" s="67"/>
      <c r="I44" s="67"/>
      <c r="J44" s="67"/>
    </row>
    <row r="45" spans="1:10">
      <c r="D45" s="68"/>
      <c r="E45" s="69"/>
      <c r="F45" s="69"/>
      <c r="G45" s="69"/>
      <c r="H45" s="69"/>
      <c r="I45" s="69"/>
      <c r="J45" s="69"/>
    </row>
    <row r="50" spans="1:10" ht="52.8">
      <c r="A50" s="9" t="s">
        <v>153</v>
      </c>
      <c r="B50" s="10" t="s">
        <v>154</v>
      </c>
      <c r="C50" s="8"/>
    </row>
    <row r="51" spans="1:10">
      <c r="C51" s="8"/>
    </row>
    <row r="52" spans="1:10">
      <c r="A52" s="71" t="s">
        <v>23</v>
      </c>
      <c r="B52" s="11" t="s">
        <v>754</v>
      </c>
      <c r="C52" s="8"/>
    </row>
    <row r="53" spans="1:10">
      <c r="A53" s="11" t="s">
        <v>24</v>
      </c>
      <c r="B53" s="11" t="s">
        <v>168</v>
      </c>
      <c r="C53" s="8"/>
    </row>
    <row r="54" spans="1:10">
      <c r="A54" s="11" t="s">
        <v>25</v>
      </c>
      <c r="B54" s="11" t="s">
        <v>168</v>
      </c>
      <c r="C54" s="8"/>
    </row>
    <row r="55" spans="1:10">
      <c r="A55" s="11" t="s">
        <v>26</v>
      </c>
      <c r="B55" s="11" t="s">
        <v>168</v>
      </c>
      <c r="C55" s="8"/>
    </row>
    <row r="56" spans="1:10">
      <c r="A56" s="101"/>
      <c r="B56" s="25"/>
      <c r="C56" s="8"/>
    </row>
    <row r="57" spans="1:10">
      <c r="A57" s="73" t="s">
        <v>180</v>
      </c>
      <c r="B57" s="73" t="s">
        <v>314</v>
      </c>
      <c r="C57" s="73" t="s">
        <v>315</v>
      </c>
      <c r="D57" s="57" t="s">
        <v>316</v>
      </c>
      <c r="E57" s="65"/>
      <c r="F57" s="65"/>
      <c r="G57" s="65"/>
      <c r="H57" s="65"/>
      <c r="I57" s="65"/>
      <c r="J57" s="65"/>
    </row>
    <row r="58" spans="1:10">
      <c r="A58" s="104" t="s">
        <v>3</v>
      </c>
      <c r="B58" s="98">
        <v>33</v>
      </c>
      <c r="C58" s="13">
        <v>0.10344827586206896</v>
      </c>
      <c r="D58" s="58">
        <f>VLOOKUP(A58,Priority[],2,FALSE)</f>
        <v>3</v>
      </c>
      <c r="E58" s="67"/>
      <c r="F58" s="67"/>
      <c r="G58" s="67"/>
      <c r="H58" s="67"/>
      <c r="I58" s="67"/>
      <c r="J58" s="67"/>
    </row>
    <row r="59" spans="1:10">
      <c r="A59" s="104" t="s">
        <v>4</v>
      </c>
      <c r="B59" s="98">
        <v>115</v>
      </c>
      <c r="C59" s="13">
        <v>0.36050156739811912</v>
      </c>
      <c r="D59" s="58">
        <f>VLOOKUP(A59,Priority[],2,FALSE)</f>
        <v>2</v>
      </c>
      <c r="E59" s="67"/>
      <c r="F59" s="67"/>
      <c r="G59" s="67"/>
      <c r="H59" s="67"/>
      <c r="I59" s="67"/>
      <c r="J59" s="67"/>
    </row>
    <row r="60" spans="1:10">
      <c r="A60" s="104" t="s">
        <v>5</v>
      </c>
      <c r="B60" s="98">
        <v>97</v>
      </c>
      <c r="C60" s="13">
        <v>0.30407523510971785</v>
      </c>
      <c r="D60" s="58">
        <f>VLOOKUP(A60,Priority[],2,FALSE)</f>
        <v>1</v>
      </c>
      <c r="E60" s="67"/>
      <c r="F60" s="67"/>
      <c r="G60" s="67"/>
      <c r="H60" s="67"/>
      <c r="I60" s="67"/>
      <c r="J60" s="67"/>
    </row>
    <row r="61" spans="1:10">
      <c r="A61" s="104" t="s">
        <v>6</v>
      </c>
      <c r="B61" s="98">
        <v>74</v>
      </c>
      <c r="C61" s="13">
        <v>0.23197492163009403</v>
      </c>
      <c r="D61" s="58">
        <f>VLOOKUP(A61,Priority[],2,FALSE)</f>
        <v>0</v>
      </c>
      <c r="E61" s="67"/>
      <c r="F61" s="67"/>
      <c r="G61" s="67"/>
      <c r="H61" s="67"/>
      <c r="I61" s="67"/>
      <c r="J61" s="67"/>
    </row>
    <row r="62" spans="1:10">
      <c r="A62" s="14" t="s">
        <v>169</v>
      </c>
      <c r="B62" s="99">
        <v>319</v>
      </c>
      <c r="C62" s="15">
        <v>1</v>
      </c>
      <c r="D62" s="58" t="s">
        <v>8</v>
      </c>
      <c r="E62" s="67"/>
      <c r="F62" s="67"/>
      <c r="G62" s="67"/>
      <c r="H62" s="67"/>
      <c r="I62" s="67"/>
      <c r="J62" s="67"/>
    </row>
    <row r="63" spans="1:10">
      <c r="D63" s="58" t="s">
        <v>8</v>
      </c>
      <c r="E63" s="67"/>
      <c r="F63" s="67"/>
      <c r="G63" s="67"/>
      <c r="H63" s="67"/>
      <c r="I63" s="67"/>
      <c r="J63" s="67"/>
    </row>
    <row r="64" spans="1:10">
      <c r="D64" s="18"/>
      <c r="E64" s="69"/>
      <c r="F64" s="69"/>
      <c r="G64" s="69"/>
      <c r="H64" s="69"/>
      <c r="I64" s="69"/>
      <c r="J64" s="69"/>
    </row>
    <row r="68" spans="1:10" ht="39.6">
      <c r="A68" s="9" t="s">
        <v>155</v>
      </c>
      <c r="B68" s="10" t="s">
        <v>156</v>
      </c>
      <c r="C68" s="8"/>
    </row>
    <row r="69" spans="1:10">
      <c r="C69" s="8"/>
    </row>
    <row r="70" spans="1:10">
      <c r="A70" s="71" t="s">
        <v>23</v>
      </c>
      <c r="B70" s="11" t="s">
        <v>754</v>
      </c>
      <c r="C70" s="8"/>
    </row>
    <row r="71" spans="1:10">
      <c r="A71" s="11" t="s">
        <v>24</v>
      </c>
      <c r="B71" s="11" t="s">
        <v>168</v>
      </c>
      <c r="C71" s="8"/>
    </row>
    <row r="72" spans="1:10">
      <c r="A72" s="11" t="s">
        <v>25</v>
      </c>
      <c r="B72" s="11" t="s">
        <v>168</v>
      </c>
      <c r="C72" s="8"/>
    </row>
    <row r="73" spans="1:10">
      <c r="A73" s="11" t="s">
        <v>26</v>
      </c>
      <c r="B73" s="11" t="s">
        <v>168</v>
      </c>
      <c r="C73" s="8"/>
    </row>
    <row r="74" spans="1:10">
      <c r="A74" s="101"/>
      <c r="B74" s="25"/>
      <c r="C74" s="8"/>
    </row>
    <row r="75" spans="1:10">
      <c r="A75" s="73" t="s">
        <v>180</v>
      </c>
      <c r="B75" s="73" t="s">
        <v>317</v>
      </c>
      <c r="C75" s="73" t="s">
        <v>318</v>
      </c>
      <c r="D75" s="57" t="s">
        <v>319</v>
      </c>
      <c r="E75" s="65"/>
      <c r="F75" s="65"/>
      <c r="G75" s="65"/>
      <c r="H75" s="65"/>
      <c r="I75" s="65"/>
      <c r="J75" s="65"/>
    </row>
    <row r="76" spans="1:10">
      <c r="A76" s="104" t="s">
        <v>3</v>
      </c>
      <c r="B76" s="98">
        <v>73</v>
      </c>
      <c r="C76" s="13">
        <v>0.22884012539184953</v>
      </c>
      <c r="D76" s="58">
        <f>VLOOKUP(A76,Priority[],2,FALSE)</f>
        <v>3</v>
      </c>
      <c r="E76" s="67"/>
      <c r="F76" s="67"/>
      <c r="G76" s="67"/>
      <c r="H76" s="67"/>
      <c r="I76" s="67"/>
      <c r="J76" s="67"/>
    </row>
    <row r="77" spans="1:10">
      <c r="A77" s="104" t="s">
        <v>4</v>
      </c>
      <c r="B77" s="98">
        <v>158</v>
      </c>
      <c r="C77" s="13">
        <v>0.4952978056426332</v>
      </c>
      <c r="D77" s="58">
        <f>VLOOKUP(A77,Priority[],2,FALSE)</f>
        <v>2</v>
      </c>
      <c r="E77" s="67"/>
      <c r="F77" s="67"/>
      <c r="G77" s="67"/>
      <c r="H77" s="67"/>
      <c r="I77" s="67"/>
      <c r="J77" s="67"/>
    </row>
    <row r="78" spans="1:10">
      <c r="A78" s="104" t="s">
        <v>5</v>
      </c>
      <c r="B78" s="98">
        <v>65</v>
      </c>
      <c r="C78" s="13">
        <v>0.20376175548589343</v>
      </c>
      <c r="D78" s="58">
        <f>VLOOKUP(A78,Priority[],2,FALSE)</f>
        <v>1</v>
      </c>
      <c r="E78" s="67"/>
      <c r="F78" s="67"/>
      <c r="G78" s="67"/>
      <c r="H78" s="67"/>
      <c r="I78" s="67"/>
      <c r="J78" s="67"/>
    </row>
    <row r="79" spans="1:10">
      <c r="A79" s="104" t="s">
        <v>6</v>
      </c>
      <c r="B79" s="98">
        <v>23</v>
      </c>
      <c r="C79" s="13">
        <v>7.2100313479623826E-2</v>
      </c>
      <c r="D79" s="58">
        <f>VLOOKUP(A79,Priority[],2,FALSE)</f>
        <v>0</v>
      </c>
      <c r="E79" s="67"/>
      <c r="F79" s="67"/>
      <c r="G79" s="67"/>
      <c r="H79" s="67"/>
      <c r="I79" s="67"/>
      <c r="J79" s="67"/>
    </row>
    <row r="80" spans="1:10">
      <c r="A80" s="14" t="s">
        <v>169</v>
      </c>
      <c r="B80" s="99">
        <v>319</v>
      </c>
      <c r="C80" s="15">
        <v>1</v>
      </c>
      <c r="D80" s="58" t="s">
        <v>8</v>
      </c>
      <c r="E80" s="67"/>
      <c r="F80" s="67"/>
      <c r="G80" s="67"/>
      <c r="H80" s="67"/>
      <c r="I80" s="67"/>
      <c r="J80" s="67"/>
    </row>
    <row r="81" spans="4:10">
      <c r="D81" s="58" t="s">
        <v>8</v>
      </c>
      <c r="E81" s="67"/>
      <c r="F81" s="67"/>
      <c r="G81" s="67"/>
      <c r="H81" s="67"/>
      <c r="I81" s="67"/>
      <c r="J81" s="67"/>
    </row>
    <row r="82" spans="4:10">
      <c r="D82" s="18"/>
      <c r="E82" s="69"/>
      <c r="F82" s="69"/>
      <c r="G82" s="69"/>
      <c r="H82" s="69"/>
      <c r="I82" s="69"/>
      <c r="J82" s="69"/>
    </row>
  </sheetData>
  <pageMargins left="0.7" right="0.7" top="0.75" bottom="0.75" header="0.3" footer="0.3"/>
  <pageSetup paperSize="9" orientation="portrait" horizontalDpi="300" verticalDpi="0" r:id="rId5"/>
  <drawing r:id="rId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4">
    <tabColor theme="3" tint="-0.249977111117893"/>
  </sheetPr>
  <dimension ref="A1:K65"/>
  <sheetViews>
    <sheetView showGridLines="0" topLeftCell="A9" zoomScale="90" zoomScaleNormal="90" workbookViewId="0">
      <selection activeCell="B9" sqref="B9"/>
    </sheetView>
  </sheetViews>
  <sheetFormatPr defaultRowHeight="14.4"/>
  <cols>
    <col min="1" max="1" width="20.109375" bestFit="1" customWidth="1"/>
    <col min="2" max="2" width="21.77734375" bestFit="1" customWidth="1"/>
    <col min="3" max="3" width="24.88671875" bestFit="1" customWidth="1"/>
    <col min="4" max="4" width="13.88671875" customWidth="1"/>
    <col min="5" max="5" width="3.44140625" customWidth="1"/>
    <col min="6" max="8" width="11.6640625" customWidth="1"/>
    <col min="9" max="9" width="2.33203125" customWidth="1"/>
    <col min="10" max="10" width="11.6640625" customWidth="1"/>
    <col min="11" max="11" width="11.21875" bestFit="1" customWidth="1"/>
  </cols>
  <sheetData>
    <row r="1" spans="1:11" ht="19.2">
      <c r="A1" s="5" t="s">
        <v>320</v>
      </c>
      <c r="B1" s="5" t="s">
        <v>321</v>
      </c>
      <c r="E1" s="2"/>
      <c r="F1" s="2"/>
      <c r="G1" s="2"/>
      <c r="H1" s="2"/>
      <c r="I1" s="2"/>
      <c r="J1" s="2"/>
    </row>
    <row r="5" spans="1:11" ht="40.200000000000003">
      <c r="A5" s="61" t="s">
        <v>321</v>
      </c>
      <c r="B5" s="62" t="s">
        <v>178</v>
      </c>
    </row>
    <row r="6" spans="1:11">
      <c r="A6" s="22" t="str">
        <f>D22</f>
        <v>Job Satisfaction</v>
      </c>
      <c r="B6" s="23">
        <f>SUMPRODUCT(B23:B26,D23:D26)/SUM(B23:B26)</f>
        <v>2.3761755485893419</v>
      </c>
      <c r="E6" s="74"/>
      <c r="F6" s="74"/>
      <c r="G6" s="74"/>
      <c r="H6" s="74"/>
      <c r="I6" s="74"/>
      <c r="J6" s="74"/>
      <c r="K6" s="74"/>
    </row>
    <row r="7" spans="1:11">
      <c r="A7" s="19" t="str">
        <f>D40</f>
        <v>Ethical Standards</v>
      </c>
      <c r="B7" s="20">
        <f>SUMPRODUCT(B41:B44,D41:D44)/SUM(B41:B44)</f>
        <v>1.8871473354231976</v>
      </c>
      <c r="E7" s="74"/>
      <c r="F7" s="74"/>
      <c r="G7" s="74"/>
      <c r="H7" s="74"/>
      <c r="I7" s="74"/>
      <c r="J7" s="74"/>
      <c r="K7" s="74"/>
    </row>
    <row r="8" spans="1:11">
      <c r="A8" s="24" t="str">
        <f>D58</f>
        <v>Responsibility</v>
      </c>
      <c r="B8" s="23">
        <f>SUMPRODUCT(B59:B62,D59:D62)/SUM(B59:B62)</f>
        <v>2.476489028213166</v>
      </c>
      <c r="E8" s="74"/>
      <c r="F8" s="74"/>
      <c r="G8" s="74"/>
      <c r="H8" s="74"/>
      <c r="I8" s="74"/>
      <c r="J8" s="74"/>
      <c r="K8" s="74"/>
    </row>
    <row r="9" spans="1:11">
      <c r="A9" s="21" t="s">
        <v>179</v>
      </c>
      <c r="B9" s="41">
        <f>AVERAGE(B6:B8)</f>
        <v>2.2466039707419019</v>
      </c>
      <c r="E9" s="74"/>
      <c r="F9" s="74"/>
      <c r="G9" s="74"/>
      <c r="H9" s="74"/>
      <c r="I9" s="74"/>
      <c r="J9" s="74"/>
      <c r="K9" s="74"/>
    </row>
    <row r="10" spans="1:11">
      <c r="E10" s="74"/>
      <c r="F10" s="74"/>
      <c r="G10" s="74"/>
      <c r="H10" s="74"/>
      <c r="I10" s="74"/>
      <c r="J10" s="74"/>
      <c r="K10" s="74"/>
    </row>
    <row r="15" spans="1:11" ht="26.4">
      <c r="A15" s="9" t="s">
        <v>157</v>
      </c>
      <c r="B15" s="10" t="s">
        <v>158</v>
      </c>
      <c r="C15" s="8"/>
    </row>
    <row r="16" spans="1:11">
      <c r="C16" s="8"/>
    </row>
    <row r="17" spans="1:10">
      <c r="A17" s="71" t="s">
        <v>23</v>
      </c>
      <c r="B17" s="11" t="s">
        <v>754</v>
      </c>
      <c r="C17" s="8"/>
    </row>
    <row r="18" spans="1:10">
      <c r="A18" s="11" t="s">
        <v>24</v>
      </c>
      <c r="B18" s="11" t="s">
        <v>168</v>
      </c>
      <c r="C18" s="8"/>
    </row>
    <row r="19" spans="1:10">
      <c r="A19" s="11" t="s">
        <v>25</v>
      </c>
      <c r="B19" s="11" t="s">
        <v>168</v>
      </c>
      <c r="C19" s="8"/>
    </row>
    <row r="20" spans="1:10">
      <c r="A20" s="11" t="s">
        <v>26</v>
      </c>
      <c r="B20" s="11" t="s">
        <v>168</v>
      </c>
      <c r="C20" s="8"/>
    </row>
    <row r="21" spans="1:10">
      <c r="A21" s="101"/>
      <c r="B21" s="25"/>
      <c r="C21" s="8"/>
    </row>
    <row r="22" spans="1:10" ht="27">
      <c r="A22" s="73" t="s">
        <v>180</v>
      </c>
      <c r="B22" s="73" t="s">
        <v>322</v>
      </c>
      <c r="C22" s="73" t="s">
        <v>323</v>
      </c>
      <c r="D22" s="57" t="s">
        <v>324</v>
      </c>
      <c r="E22" s="65"/>
      <c r="F22" s="65"/>
      <c r="G22" s="65"/>
      <c r="H22" s="65"/>
      <c r="I22" s="65"/>
      <c r="J22" s="65"/>
    </row>
    <row r="23" spans="1:10">
      <c r="A23" s="104" t="s">
        <v>3</v>
      </c>
      <c r="B23" s="98">
        <v>161</v>
      </c>
      <c r="C23" s="13">
        <v>0.50470219435736674</v>
      </c>
      <c r="D23" s="58">
        <f>VLOOKUP(A23,Priority[],2,FALSE)</f>
        <v>3</v>
      </c>
      <c r="E23" s="67"/>
      <c r="F23" s="67"/>
      <c r="G23" s="67"/>
      <c r="H23" s="67"/>
      <c r="I23" s="67"/>
      <c r="J23" s="67"/>
    </row>
    <row r="24" spans="1:10">
      <c r="A24" s="104" t="s">
        <v>4</v>
      </c>
      <c r="B24" s="98">
        <v>127</v>
      </c>
      <c r="C24" s="13">
        <v>0.39811912225705332</v>
      </c>
      <c r="D24" s="58">
        <f>VLOOKUP(A24,Priority[],2,FALSE)</f>
        <v>2</v>
      </c>
      <c r="E24" s="67"/>
      <c r="F24" s="67"/>
      <c r="G24" s="67"/>
      <c r="H24" s="67"/>
      <c r="I24" s="67"/>
      <c r="J24" s="67"/>
    </row>
    <row r="25" spans="1:10">
      <c r="A25" s="104" t="s">
        <v>5</v>
      </c>
      <c r="B25" s="98">
        <v>21</v>
      </c>
      <c r="C25" s="13">
        <v>6.5830721003134793E-2</v>
      </c>
      <c r="D25" s="58">
        <f>VLOOKUP(A25,Priority[],2,FALSE)</f>
        <v>1</v>
      </c>
      <c r="E25" s="67"/>
      <c r="F25" s="67"/>
      <c r="G25" s="67"/>
      <c r="H25" s="67"/>
      <c r="I25" s="67"/>
      <c r="J25" s="67"/>
    </row>
    <row r="26" spans="1:10">
      <c r="A26" s="104" t="s">
        <v>6</v>
      </c>
      <c r="B26" s="98">
        <v>10</v>
      </c>
      <c r="C26" s="13">
        <v>3.1347962382445138E-2</v>
      </c>
      <c r="D26" s="58">
        <f>VLOOKUP(A26,Priority[],2,FALSE)</f>
        <v>0</v>
      </c>
      <c r="E26" s="67"/>
      <c r="F26" s="67"/>
      <c r="G26" s="67"/>
      <c r="H26" s="67"/>
      <c r="I26" s="67"/>
      <c r="J26" s="67"/>
    </row>
    <row r="27" spans="1:10">
      <c r="A27" s="14" t="s">
        <v>169</v>
      </c>
      <c r="B27" s="99">
        <v>319</v>
      </c>
      <c r="C27" s="15">
        <v>1</v>
      </c>
      <c r="D27" s="58"/>
      <c r="E27" s="67"/>
      <c r="F27" s="67"/>
      <c r="G27" s="67"/>
      <c r="H27" s="67"/>
      <c r="I27" s="67"/>
      <c r="J27" s="67"/>
    </row>
    <row r="28" spans="1:10">
      <c r="D28" s="58"/>
      <c r="E28" s="67"/>
      <c r="F28" s="67"/>
      <c r="G28" s="67"/>
      <c r="H28" s="67"/>
      <c r="I28" s="67"/>
      <c r="J28" s="67"/>
    </row>
    <row r="29" spans="1:10">
      <c r="D29" s="18"/>
      <c r="E29" s="69"/>
      <c r="F29" s="69"/>
      <c r="G29" s="69"/>
      <c r="H29" s="69"/>
      <c r="I29" s="69"/>
      <c r="J29" s="69"/>
    </row>
    <row r="33" spans="1:10" ht="39.6">
      <c r="A33" s="9" t="s">
        <v>159</v>
      </c>
      <c r="B33" s="10" t="s">
        <v>160</v>
      </c>
      <c r="C33" s="8"/>
    </row>
    <row r="34" spans="1:10">
      <c r="C34" s="8"/>
    </row>
    <row r="35" spans="1:10">
      <c r="A35" s="71" t="s">
        <v>23</v>
      </c>
      <c r="B35" s="11" t="s">
        <v>754</v>
      </c>
      <c r="C35" s="8"/>
    </row>
    <row r="36" spans="1:10">
      <c r="A36" s="11" t="s">
        <v>24</v>
      </c>
      <c r="B36" s="11" t="s">
        <v>168</v>
      </c>
      <c r="C36" s="8"/>
    </row>
    <row r="37" spans="1:10">
      <c r="A37" s="11" t="s">
        <v>25</v>
      </c>
      <c r="B37" s="11" t="s">
        <v>168</v>
      </c>
      <c r="C37" s="8"/>
    </row>
    <row r="38" spans="1:10">
      <c r="A38" s="11" t="s">
        <v>26</v>
      </c>
      <c r="B38" s="11" t="s">
        <v>168</v>
      </c>
      <c r="C38" s="8"/>
    </row>
    <row r="39" spans="1:10">
      <c r="A39" s="101"/>
      <c r="B39" s="25"/>
      <c r="C39" s="8"/>
    </row>
    <row r="40" spans="1:10" ht="27">
      <c r="A40" s="73" t="s">
        <v>180</v>
      </c>
      <c r="B40" s="73" t="s">
        <v>325</v>
      </c>
      <c r="C40" s="73" t="s">
        <v>326</v>
      </c>
      <c r="D40" s="57" t="s">
        <v>327</v>
      </c>
      <c r="E40" s="65"/>
      <c r="F40" s="65"/>
      <c r="G40" s="65"/>
      <c r="H40" s="65"/>
      <c r="I40" s="65"/>
      <c r="J40" s="65"/>
    </row>
    <row r="41" spans="1:10">
      <c r="A41" s="104" t="s">
        <v>3</v>
      </c>
      <c r="B41" s="98">
        <v>61</v>
      </c>
      <c r="C41" s="13">
        <v>0.19122257053291536</v>
      </c>
      <c r="D41" s="58">
        <f>VLOOKUP(A41,Priority[],2,FALSE)</f>
        <v>3</v>
      </c>
      <c r="E41" s="67"/>
      <c r="F41" s="67"/>
      <c r="G41" s="67"/>
      <c r="H41" s="67"/>
      <c r="I41" s="67"/>
      <c r="J41" s="67"/>
    </row>
    <row r="42" spans="1:10">
      <c r="A42" s="104" t="s">
        <v>4</v>
      </c>
      <c r="B42" s="98">
        <v>181</v>
      </c>
      <c r="C42" s="13">
        <v>0.56739811912225702</v>
      </c>
      <c r="D42" s="58">
        <f>VLOOKUP(A42,Priority[],2,FALSE)</f>
        <v>2</v>
      </c>
      <c r="E42" s="67"/>
      <c r="F42" s="67"/>
      <c r="G42" s="67"/>
      <c r="H42" s="67"/>
      <c r="I42" s="67"/>
      <c r="J42" s="67"/>
    </row>
    <row r="43" spans="1:10">
      <c r="A43" s="104" t="s">
        <v>5</v>
      </c>
      <c r="B43" s="98">
        <v>57</v>
      </c>
      <c r="C43" s="13">
        <v>0.17868338557993729</v>
      </c>
      <c r="D43" s="58">
        <f>VLOOKUP(A43,Priority[],2,FALSE)</f>
        <v>1</v>
      </c>
      <c r="E43" s="67"/>
      <c r="F43" s="67"/>
      <c r="G43" s="67"/>
      <c r="H43" s="67"/>
      <c r="I43" s="67"/>
      <c r="J43" s="67"/>
    </row>
    <row r="44" spans="1:10">
      <c r="A44" s="104" t="s">
        <v>6</v>
      </c>
      <c r="B44" s="98">
        <v>20</v>
      </c>
      <c r="C44" s="13">
        <v>6.2695924764890276E-2</v>
      </c>
      <c r="D44" s="58">
        <f>VLOOKUP(A44,Priority[],2,FALSE)</f>
        <v>0</v>
      </c>
      <c r="E44" s="67"/>
      <c r="F44" s="67"/>
      <c r="G44" s="67"/>
      <c r="H44" s="67"/>
      <c r="I44" s="67"/>
      <c r="J44" s="67"/>
    </row>
    <row r="45" spans="1:10">
      <c r="A45" s="14" t="s">
        <v>169</v>
      </c>
      <c r="B45" s="99">
        <v>319</v>
      </c>
      <c r="C45" s="15">
        <v>1</v>
      </c>
      <c r="D45" s="58"/>
      <c r="E45" s="67"/>
      <c r="F45" s="67"/>
      <c r="G45" s="67"/>
      <c r="H45" s="67"/>
      <c r="I45" s="67"/>
      <c r="J45" s="67"/>
    </row>
    <row r="46" spans="1:10">
      <c r="D46" s="58"/>
      <c r="E46" s="67"/>
      <c r="F46" s="67"/>
      <c r="G46" s="67"/>
      <c r="H46" s="67"/>
      <c r="I46" s="67"/>
      <c r="J46" s="67"/>
    </row>
    <row r="47" spans="1:10">
      <c r="D47" s="18"/>
      <c r="E47" s="69"/>
      <c r="F47" s="69"/>
      <c r="G47" s="69"/>
      <c r="H47" s="69"/>
      <c r="I47" s="69"/>
      <c r="J47" s="69"/>
    </row>
    <row r="48" spans="1:10">
      <c r="A48" s="39"/>
      <c r="B48" s="40"/>
      <c r="C48" s="40"/>
    </row>
    <row r="51" spans="1:10" ht="52.8">
      <c r="A51" s="9" t="s">
        <v>161</v>
      </c>
      <c r="B51" s="10" t="s">
        <v>162</v>
      </c>
      <c r="C51" s="8"/>
    </row>
    <row r="52" spans="1:10">
      <c r="C52" s="8"/>
    </row>
    <row r="53" spans="1:10">
      <c r="A53" s="71" t="s">
        <v>23</v>
      </c>
      <c r="B53" s="11" t="s">
        <v>754</v>
      </c>
      <c r="C53" s="8"/>
    </row>
    <row r="54" spans="1:10">
      <c r="A54" s="11" t="s">
        <v>24</v>
      </c>
      <c r="B54" s="11" t="s">
        <v>168</v>
      </c>
      <c r="C54" s="8"/>
    </row>
    <row r="55" spans="1:10">
      <c r="A55" s="11" t="s">
        <v>25</v>
      </c>
      <c r="B55" s="11" t="s">
        <v>168</v>
      </c>
      <c r="C55" s="8"/>
    </row>
    <row r="56" spans="1:10">
      <c r="A56" s="11" t="s">
        <v>26</v>
      </c>
      <c r="B56" s="11" t="s">
        <v>168</v>
      </c>
      <c r="C56" s="8"/>
    </row>
    <row r="57" spans="1:10">
      <c r="A57" s="101"/>
      <c r="B57" s="25"/>
      <c r="C57" s="8"/>
    </row>
    <row r="58" spans="1:10">
      <c r="A58" s="73" t="s">
        <v>180</v>
      </c>
      <c r="B58" s="73" t="s">
        <v>328</v>
      </c>
      <c r="C58" s="73" t="s">
        <v>329</v>
      </c>
      <c r="D58" s="57" t="s">
        <v>330</v>
      </c>
      <c r="E58" s="65"/>
      <c r="F58" s="65"/>
      <c r="G58" s="65"/>
      <c r="H58" s="65"/>
      <c r="I58" s="65"/>
      <c r="J58" s="65"/>
    </row>
    <row r="59" spans="1:10">
      <c r="A59" s="104" t="s">
        <v>3</v>
      </c>
      <c r="B59" s="98">
        <v>170</v>
      </c>
      <c r="C59" s="13">
        <v>0.5329153605015674</v>
      </c>
      <c r="D59" s="58">
        <f>VLOOKUP(A59,Priority[],2,FALSE)</f>
        <v>3</v>
      </c>
      <c r="E59" s="67"/>
      <c r="F59" s="67"/>
      <c r="G59" s="67"/>
      <c r="H59" s="67"/>
      <c r="I59" s="67"/>
      <c r="J59" s="67"/>
    </row>
    <row r="60" spans="1:10">
      <c r="A60" s="104" t="s">
        <v>4</v>
      </c>
      <c r="B60" s="98">
        <v>133</v>
      </c>
      <c r="C60" s="13">
        <v>0.41692789968652039</v>
      </c>
      <c r="D60" s="58">
        <f>VLOOKUP(A60,Priority[],2,FALSE)</f>
        <v>2</v>
      </c>
      <c r="E60" s="67"/>
      <c r="F60" s="67"/>
      <c r="G60" s="67"/>
      <c r="H60" s="67"/>
      <c r="I60" s="67"/>
      <c r="J60" s="67"/>
    </row>
    <row r="61" spans="1:10">
      <c r="A61" s="104" t="s">
        <v>5</v>
      </c>
      <c r="B61" s="98">
        <v>14</v>
      </c>
      <c r="C61" s="13">
        <v>4.3887147335423198E-2</v>
      </c>
      <c r="D61" s="58">
        <f>VLOOKUP(A61,Priority[],2,FALSE)</f>
        <v>1</v>
      </c>
      <c r="E61" s="67"/>
      <c r="F61" s="67"/>
      <c r="G61" s="67"/>
      <c r="H61" s="67"/>
      <c r="I61" s="67"/>
      <c r="J61" s="67"/>
    </row>
    <row r="62" spans="1:10">
      <c r="A62" s="104" t="s">
        <v>6</v>
      </c>
      <c r="B62" s="98">
        <v>2</v>
      </c>
      <c r="C62" s="13">
        <v>6.269592476489028E-3</v>
      </c>
      <c r="D62" s="58">
        <f>VLOOKUP(A62,Priority[],2,FALSE)</f>
        <v>0</v>
      </c>
      <c r="E62" s="67"/>
      <c r="F62" s="67"/>
      <c r="G62" s="67"/>
      <c r="H62" s="67"/>
      <c r="I62" s="67"/>
      <c r="J62" s="67"/>
    </row>
    <row r="63" spans="1:10">
      <c r="A63" s="14" t="s">
        <v>169</v>
      </c>
      <c r="B63" s="99">
        <v>319</v>
      </c>
      <c r="C63" s="15">
        <v>1</v>
      </c>
      <c r="D63" s="58"/>
      <c r="E63" s="67"/>
      <c r="F63" s="67"/>
      <c r="G63" s="67"/>
      <c r="H63" s="67"/>
      <c r="I63" s="67"/>
      <c r="J63" s="67"/>
    </row>
    <row r="64" spans="1:10">
      <c r="D64" s="58"/>
      <c r="E64" s="67"/>
      <c r="F64" s="67"/>
      <c r="G64" s="67"/>
      <c r="H64" s="67"/>
      <c r="I64" s="67"/>
      <c r="J64" s="67"/>
    </row>
    <row r="65" spans="4:10">
      <c r="D65" s="18"/>
      <c r="E65" s="69"/>
      <c r="F65" s="69"/>
      <c r="G65" s="69"/>
      <c r="H65" s="69"/>
      <c r="I65" s="69"/>
      <c r="J65" s="69"/>
    </row>
  </sheetData>
  <pageMargins left="0.7" right="0.7" top="0.75" bottom="0.75" header="0.3" footer="0.3"/>
  <pageSetup paperSize="9" orientation="portrait" horizontalDpi="300" verticalDpi="0" r:id="rId4"/>
  <drawing r:id="rId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5">
    <tabColor theme="3" tint="-0.249977111117893"/>
  </sheetPr>
  <dimension ref="A1:L51"/>
  <sheetViews>
    <sheetView showGridLines="0" zoomScale="90" zoomScaleNormal="90" workbookViewId="0">
      <selection activeCell="B7" sqref="B7"/>
    </sheetView>
  </sheetViews>
  <sheetFormatPr defaultRowHeight="14.4"/>
  <cols>
    <col min="1" max="1" width="41.33203125" bestFit="1" customWidth="1"/>
    <col min="2" max="2" width="22.77734375" bestFit="1" customWidth="1"/>
    <col min="3" max="3" width="26" bestFit="1" customWidth="1"/>
    <col min="4" max="4" width="19.44140625" customWidth="1"/>
    <col min="5" max="5" width="19.5546875" customWidth="1"/>
    <col min="6" max="6" width="5.33203125" customWidth="1"/>
    <col min="7" max="9" width="7.77734375" customWidth="1"/>
    <col min="10" max="10" width="5.6640625" customWidth="1"/>
    <col min="11" max="12" width="7.77734375" customWidth="1"/>
  </cols>
  <sheetData>
    <row r="1" spans="1:12" ht="19.2">
      <c r="A1" s="5" t="s">
        <v>331</v>
      </c>
      <c r="B1" s="5" t="s">
        <v>332</v>
      </c>
      <c r="E1" s="2"/>
      <c r="F1" s="2"/>
      <c r="G1" s="2"/>
      <c r="H1" s="2"/>
      <c r="I1" s="2"/>
      <c r="J1" s="2"/>
      <c r="K1" s="2"/>
      <c r="L1" s="2"/>
    </row>
    <row r="5" spans="1:12">
      <c r="A5" s="61" t="s">
        <v>332</v>
      </c>
      <c r="B5" s="62" t="s">
        <v>178</v>
      </c>
    </row>
    <row r="6" spans="1:12">
      <c r="A6" s="22" t="str">
        <f>D22</f>
        <v>Professionalism</v>
      </c>
      <c r="B6" s="23">
        <f>SUMPRODUCT(B23:B26,D23:D26)/SUM(B23:B26)</f>
        <v>2.6520376175548588</v>
      </c>
      <c r="E6" s="74"/>
      <c r="F6" s="74"/>
      <c r="G6" s="74"/>
      <c r="H6" s="74"/>
      <c r="I6" s="74"/>
      <c r="J6" s="74"/>
      <c r="K6" s="74"/>
      <c r="L6" s="74"/>
    </row>
    <row r="7" spans="1:12">
      <c r="A7" s="21" t="s">
        <v>179</v>
      </c>
      <c r="B7" s="41">
        <f>AVERAGE(B6)</f>
        <v>2.6520376175548588</v>
      </c>
      <c r="E7" s="74"/>
      <c r="F7" s="74"/>
      <c r="G7" s="74"/>
      <c r="H7" s="74"/>
      <c r="I7" s="74"/>
      <c r="J7" s="74"/>
      <c r="K7" s="74"/>
      <c r="L7" s="74"/>
    </row>
    <row r="8" spans="1:12">
      <c r="E8" s="74"/>
      <c r="F8" s="74"/>
      <c r="G8" s="74"/>
      <c r="H8" s="74"/>
      <c r="I8" s="74"/>
      <c r="J8" s="74"/>
      <c r="K8" s="74"/>
      <c r="L8" s="74"/>
    </row>
    <row r="15" spans="1:12" ht="39.6">
      <c r="A15" s="9" t="s">
        <v>163</v>
      </c>
      <c r="B15" s="10" t="s">
        <v>164</v>
      </c>
      <c r="C15" s="8"/>
    </row>
    <row r="16" spans="1:12">
      <c r="C16" s="8"/>
    </row>
    <row r="17" spans="1:12">
      <c r="A17" s="71" t="s">
        <v>23</v>
      </c>
      <c r="B17" s="11" t="s">
        <v>754</v>
      </c>
      <c r="C17" s="8"/>
    </row>
    <row r="18" spans="1:12">
      <c r="A18" s="11" t="s">
        <v>24</v>
      </c>
      <c r="B18" s="11" t="s">
        <v>168</v>
      </c>
      <c r="C18" s="8"/>
    </row>
    <row r="19" spans="1:12">
      <c r="A19" s="11" t="s">
        <v>25</v>
      </c>
      <c r="B19" s="11" t="s">
        <v>168</v>
      </c>
      <c r="C19" s="8"/>
    </row>
    <row r="20" spans="1:12">
      <c r="A20" s="11" t="s">
        <v>26</v>
      </c>
      <c r="B20" s="11" t="s">
        <v>168</v>
      </c>
      <c r="C20" s="8"/>
    </row>
    <row r="21" spans="1:12">
      <c r="A21" s="101"/>
      <c r="B21" s="25"/>
      <c r="C21" s="8"/>
    </row>
    <row r="22" spans="1:12">
      <c r="A22" s="73" t="s">
        <v>180</v>
      </c>
      <c r="B22" s="73" t="s">
        <v>333</v>
      </c>
      <c r="C22" s="73" t="s">
        <v>334</v>
      </c>
      <c r="D22" s="57" t="s">
        <v>335</v>
      </c>
      <c r="E22" s="65"/>
      <c r="F22" s="65"/>
      <c r="G22" s="65"/>
      <c r="H22" s="65"/>
      <c r="I22" s="89"/>
      <c r="J22" s="89"/>
      <c r="K22" s="65"/>
      <c r="L22" s="65"/>
    </row>
    <row r="23" spans="1:12">
      <c r="A23" s="104" t="s">
        <v>3</v>
      </c>
      <c r="B23" s="98">
        <v>214</v>
      </c>
      <c r="C23" s="13">
        <v>0.67084639498432597</v>
      </c>
      <c r="D23" s="58">
        <f>VLOOKUP(A23,Priority[],2,FALSE)</f>
        <v>3</v>
      </c>
      <c r="E23" s="65"/>
      <c r="F23" s="65"/>
      <c r="G23" s="67"/>
      <c r="H23" s="67"/>
      <c r="I23" s="90"/>
      <c r="J23" s="90"/>
      <c r="K23" s="67"/>
      <c r="L23" s="67"/>
    </row>
    <row r="24" spans="1:12">
      <c r="A24" s="104" t="s">
        <v>4</v>
      </c>
      <c r="B24" s="98">
        <v>100</v>
      </c>
      <c r="C24" s="13">
        <v>0.31347962382445144</v>
      </c>
      <c r="D24" s="58">
        <f>VLOOKUP(A24,Priority[],2,FALSE)</f>
        <v>2</v>
      </c>
      <c r="E24" s="65"/>
      <c r="F24" s="65"/>
      <c r="G24" s="67"/>
      <c r="H24" s="67"/>
      <c r="I24" s="90"/>
      <c r="J24" s="90"/>
      <c r="K24" s="67"/>
      <c r="L24" s="67"/>
    </row>
    <row r="25" spans="1:12">
      <c r="A25" s="104" t="s">
        <v>5</v>
      </c>
      <c r="B25" s="98">
        <v>4</v>
      </c>
      <c r="C25" s="13">
        <v>1.2539184952978056E-2</v>
      </c>
      <c r="D25" s="58">
        <f>VLOOKUP(A25,Priority[],2,FALSE)</f>
        <v>1</v>
      </c>
      <c r="E25" s="65"/>
      <c r="F25" s="65"/>
      <c r="G25" s="67"/>
      <c r="H25" s="67"/>
      <c r="I25" s="90"/>
      <c r="J25" s="90"/>
      <c r="K25" s="67"/>
      <c r="L25" s="67"/>
    </row>
    <row r="26" spans="1:12">
      <c r="A26" s="104" t="s">
        <v>6</v>
      </c>
      <c r="B26" s="98">
        <v>1</v>
      </c>
      <c r="C26" s="13">
        <v>3.134796238244514E-3</v>
      </c>
      <c r="D26" s="58">
        <f>VLOOKUP(A26,Priority[],2,FALSE)</f>
        <v>0</v>
      </c>
      <c r="E26" s="65"/>
      <c r="F26" s="65"/>
      <c r="G26" s="67"/>
      <c r="H26" s="67"/>
      <c r="I26" s="90"/>
      <c r="J26" s="90"/>
      <c r="K26" s="67"/>
      <c r="L26" s="67"/>
    </row>
    <row r="27" spans="1:12">
      <c r="A27" s="14" t="s">
        <v>169</v>
      </c>
      <c r="B27" s="99">
        <v>319</v>
      </c>
      <c r="C27" s="15">
        <v>1</v>
      </c>
      <c r="D27" s="58"/>
      <c r="E27" s="65"/>
      <c r="F27" s="65"/>
      <c r="G27" s="67"/>
      <c r="H27" s="67"/>
      <c r="I27" s="67"/>
      <c r="J27" s="67"/>
      <c r="K27" s="67"/>
      <c r="L27" s="67"/>
    </row>
    <row r="28" spans="1:12">
      <c r="D28" s="18"/>
      <c r="E28" s="65"/>
      <c r="F28" s="65"/>
      <c r="G28" s="69"/>
      <c r="H28" s="69"/>
      <c r="I28" s="69"/>
      <c r="J28" s="69"/>
      <c r="K28" s="69"/>
      <c r="L28" s="69"/>
    </row>
    <row r="29" spans="1:12">
      <c r="E29" s="65"/>
      <c r="F29" s="65"/>
    </row>
    <row r="30" spans="1:12">
      <c r="E30" s="65"/>
      <c r="F30" s="65"/>
    </row>
    <row r="33" spans="1:3" ht="39.6">
      <c r="A33" s="9" t="s">
        <v>165</v>
      </c>
      <c r="B33" s="10" t="s">
        <v>166</v>
      </c>
      <c r="C33" s="8"/>
    </row>
    <row r="34" spans="1:3">
      <c r="C34" s="8"/>
    </row>
    <row r="35" spans="1:3">
      <c r="A35" s="71" t="s">
        <v>23</v>
      </c>
      <c r="B35" s="11" t="s">
        <v>754</v>
      </c>
      <c r="C35" s="8"/>
    </row>
    <row r="36" spans="1:3">
      <c r="A36" s="11" t="s">
        <v>24</v>
      </c>
      <c r="B36" s="11" t="s">
        <v>168</v>
      </c>
      <c r="C36" s="8"/>
    </row>
    <row r="37" spans="1:3">
      <c r="A37" s="11" t="s">
        <v>25</v>
      </c>
      <c r="B37" s="11" t="s">
        <v>168</v>
      </c>
      <c r="C37" s="8"/>
    </row>
    <row r="38" spans="1:3">
      <c r="A38" s="11" t="s">
        <v>26</v>
      </c>
      <c r="B38" s="11" t="s">
        <v>168</v>
      </c>
      <c r="C38" s="8"/>
    </row>
    <row r="39" spans="1:3">
      <c r="A39" s="101"/>
      <c r="B39" s="25"/>
      <c r="C39" s="8"/>
    </row>
    <row r="40" spans="1:3">
      <c r="A40" s="73" t="s">
        <v>180</v>
      </c>
      <c r="B40" s="73" t="s">
        <v>336</v>
      </c>
      <c r="C40" s="73" t="s">
        <v>337</v>
      </c>
    </row>
    <row r="41" spans="1:3">
      <c r="A41" s="104" t="s">
        <v>75</v>
      </c>
      <c r="B41" s="98">
        <v>220</v>
      </c>
      <c r="C41" s="13">
        <v>0.68965517241379315</v>
      </c>
    </row>
    <row r="42" spans="1:3">
      <c r="A42" s="104" t="s">
        <v>73</v>
      </c>
      <c r="B42" s="98">
        <v>99</v>
      </c>
      <c r="C42" s="13">
        <v>0.31034482758620691</v>
      </c>
    </row>
    <row r="43" spans="1:3">
      <c r="A43" s="14" t="s">
        <v>169</v>
      </c>
      <c r="B43" s="99">
        <v>319</v>
      </c>
      <c r="C43" s="15">
        <v>1</v>
      </c>
    </row>
    <row r="51" spans="5:11">
      <c r="E51" s="84"/>
      <c r="I51" s="85"/>
      <c r="J51" s="85"/>
      <c r="K51" s="85"/>
    </row>
  </sheetData>
  <pageMargins left="0.7" right="0.7" top="0.75" bottom="0.75" header="0.3" footer="0.3"/>
  <pageSetup paperSize="9" orientation="portrait" horizontalDpi="300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4">
    <tabColor theme="3" tint="0.59999389629810485"/>
  </sheetPr>
  <dimension ref="A1:BA320"/>
  <sheetViews>
    <sheetView showGridLines="0" tabSelected="1" zoomScale="90" zoomScaleNormal="90" workbookViewId="0">
      <pane xSplit="1" ySplit="1" topLeftCell="AW287" activePane="bottomRight" state="frozen"/>
      <selection pane="topRight" activeCell="B1" sqref="B1"/>
      <selection pane="bottomLeft" activeCell="A12" sqref="A12"/>
      <selection pane="bottomRight" activeCell="AX295" sqref="AX295"/>
    </sheetView>
  </sheetViews>
  <sheetFormatPr defaultColWidth="8.5546875" defaultRowHeight="13.2"/>
  <cols>
    <col min="1" max="1" width="8.5546875" style="8"/>
    <col min="2" max="2" width="12.109375" style="8" bestFit="1" customWidth="1"/>
    <col min="3" max="3" width="19.6640625" style="70" bestFit="1" customWidth="1"/>
    <col min="4" max="4" width="11.5546875" style="63" customWidth="1"/>
    <col min="5" max="5" width="13.44140625" style="8" customWidth="1"/>
    <col min="6" max="6" width="12.88671875" style="97" customWidth="1"/>
    <col min="7" max="7" width="25.5546875" style="8" customWidth="1"/>
    <col min="8" max="8" width="42.88671875" style="8" customWidth="1"/>
    <col min="9" max="32" width="49" style="8" customWidth="1"/>
    <col min="33" max="33" width="31.5546875" style="8" customWidth="1"/>
    <col min="34" max="36" width="49" style="8" customWidth="1"/>
    <col min="37" max="37" width="100.109375" style="8" customWidth="1"/>
    <col min="38" max="38" width="81.5546875" style="8" bestFit="1" customWidth="1"/>
    <col min="39" max="40" width="49" style="8" customWidth="1"/>
    <col min="41" max="41" width="44.44140625" style="8" customWidth="1"/>
    <col min="42" max="49" width="49" style="8" customWidth="1"/>
    <col min="50" max="50" width="45.5546875" style="8" customWidth="1"/>
    <col min="51" max="53" width="49" style="8" customWidth="1"/>
    <col min="54" max="16384" width="8.5546875" style="8"/>
  </cols>
  <sheetData>
    <row r="1" spans="1:53" ht="39.6">
      <c r="A1" s="8" t="s">
        <v>351</v>
      </c>
      <c r="B1" s="3" t="s">
        <v>348</v>
      </c>
      <c r="C1" s="87" t="s">
        <v>349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 t="s">
        <v>28</v>
      </c>
      <c r="J1" s="4" t="s">
        <v>29</v>
      </c>
      <c r="K1" s="4" t="s">
        <v>30</v>
      </c>
      <c r="L1" s="4" t="s">
        <v>31</v>
      </c>
      <c r="M1" s="4" t="s">
        <v>32</v>
      </c>
      <c r="N1" s="4" t="s">
        <v>33</v>
      </c>
      <c r="O1" s="4" t="s">
        <v>34</v>
      </c>
      <c r="P1" s="4" t="s">
        <v>35</v>
      </c>
      <c r="Q1" s="4" t="s">
        <v>36</v>
      </c>
      <c r="R1" s="4" t="s">
        <v>37</v>
      </c>
      <c r="S1" s="4" t="s">
        <v>38</v>
      </c>
      <c r="T1" s="4" t="s">
        <v>39</v>
      </c>
      <c r="U1" s="4" t="s">
        <v>40</v>
      </c>
      <c r="V1" s="4" t="s">
        <v>41</v>
      </c>
      <c r="W1" s="4" t="s">
        <v>42</v>
      </c>
      <c r="X1" s="4" t="s">
        <v>43</v>
      </c>
      <c r="Y1" s="4" t="s">
        <v>44</v>
      </c>
      <c r="Z1" s="4" t="s">
        <v>45</v>
      </c>
      <c r="AA1" s="4" t="s">
        <v>46</v>
      </c>
      <c r="AB1" s="4" t="s">
        <v>47</v>
      </c>
      <c r="AC1" s="4" t="s">
        <v>48</v>
      </c>
      <c r="AD1" s="4" t="s">
        <v>49</v>
      </c>
      <c r="AE1" s="4" t="s">
        <v>769</v>
      </c>
      <c r="AF1" s="4" t="s">
        <v>50</v>
      </c>
      <c r="AG1" s="4" t="s">
        <v>51</v>
      </c>
      <c r="AH1" s="4" t="s">
        <v>52</v>
      </c>
      <c r="AI1" s="4" t="s">
        <v>53</v>
      </c>
      <c r="AJ1" s="4" t="s">
        <v>54</v>
      </c>
      <c r="AK1" s="4" t="s">
        <v>55</v>
      </c>
      <c r="AL1" s="4" t="s">
        <v>56</v>
      </c>
      <c r="AM1" s="4" t="s">
        <v>57</v>
      </c>
      <c r="AN1" s="4" t="s">
        <v>58</v>
      </c>
      <c r="AO1" s="4" t="s">
        <v>59</v>
      </c>
      <c r="AP1" s="4" t="s">
        <v>60</v>
      </c>
      <c r="AQ1" s="4" t="s">
        <v>61</v>
      </c>
      <c r="AR1" s="4" t="s">
        <v>62</v>
      </c>
      <c r="AS1" s="4" t="s">
        <v>63</v>
      </c>
      <c r="AT1" s="4" t="s">
        <v>64</v>
      </c>
      <c r="AU1" s="4" t="s">
        <v>65</v>
      </c>
      <c r="AV1" s="38" t="s">
        <v>66</v>
      </c>
      <c r="AW1" s="38" t="s">
        <v>67</v>
      </c>
      <c r="AX1" s="38" t="s">
        <v>68</v>
      </c>
      <c r="AY1" s="38" t="s">
        <v>69</v>
      </c>
      <c r="AZ1" s="38" t="s">
        <v>70</v>
      </c>
      <c r="BA1" s="4" t="s">
        <v>71</v>
      </c>
    </row>
    <row r="2" spans="1:53" ht="14.4">
      <c r="A2" t="s">
        <v>353</v>
      </c>
      <c r="B2" s="95">
        <v>11795</v>
      </c>
      <c r="C2" s="96" t="s">
        <v>672</v>
      </c>
      <c r="D2" s="88" t="s">
        <v>754</v>
      </c>
      <c r="E2" t="s">
        <v>74</v>
      </c>
      <c r="F2" t="s">
        <v>347</v>
      </c>
      <c r="G2" t="s">
        <v>22</v>
      </c>
      <c r="H2" t="s">
        <v>5</v>
      </c>
      <c r="I2" t="s">
        <v>5</v>
      </c>
      <c r="J2" t="s">
        <v>5</v>
      </c>
      <c r="K2" t="s">
        <v>5</v>
      </c>
      <c r="L2" t="s">
        <v>4</v>
      </c>
      <c r="M2" t="s">
        <v>5</v>
      </c>
      <c r="N2" t="s">
        <v>5</v>
      </c>
      <c r="O2" t="s">
        <v>5</v>
      </c>
      <c r="P2" t="s">
        <v>5</v>
      </c>
      <c r="Q2" t="s">
        <v>12</v>
      </c>
      <c r="R2" t="s">
        <v>5</v>
      </c>
      <c r="S2" t="s">
        <v>5</v>
      </c>
      <c r="T2" t="s">
        <v>4</v>
      </c>
      <c r="U2" t="s">
        <v>5</v>
      </c>
      <c r="V2" t="s">
        <v>10</v>
      </c>
      <c r="W2" t="s">
        <v>11</v>
      </c>
      <c r="X2" t="s">
        <v>3</v>
      </c>
      <c r="Y2" t="s">
        <v>5</v>
      </c>
      <c r="Z2" t="s">
        <v>5</v>
      </c>
      <c r="AA2" t="s">
        <v>5</v>
      </c>
      <c r="AB2" t="s">
        <v>5</v>
      </c>
      <c r="AC2" t="s">
        <v>5</v>
      </c>
      <c r="AD2" t="s">
        <v>5</v>
      </c>
      <c r="AE2" s="3" t="s">
        <v>755</v>
      </c>
      <c r="AF2" s="3" t="str">
        <f>IF(ISNUMBER(SEARCH("Do nothing", Officials_Data[[#This Row],[Column1]])), "Yes", "No")</f>
        <v>No</v>
      </c>
      <c r="AG2" s="105" t="str">
        <f>IF(ISNUMBER(SEARCH("Talk to the colleague about his/her behavior", Officials_Data[[#This Row],[Column1]])), "Yes", "No")</f>
        <v>Yes</v>
      </c>
      <c r="AH2" s="105" t="str">
        <f>IF(ISNUMBER(SEARCH("Report immediately to direct supervisor", Officials_Data[[#This Row],[Column1]])), "Yes", "No")</f>
        <v>No</v>
      </c>
      <c r="AI2" s="107" t="str">
        <f>IF(ISNUMBER(SEARCH("Report immediately to internal investigation body", Officials_Data[[#This Row],[Column1]])), "Yes", "No")</f>
        <v>No</v>
      </c>
      <c r="AJ2" s="107" t="str">
        <f>IF(ISNUMBER(SEARCH("Report immediately to external investigation body", Officials_Data[[#This Row],[Column1]])), "Yes", "No")</f>
        <v>No</v>
      </c>
      <c r="AK2" s="107" t="s">
        <v>14</v>
      </c>
      <c r="AL2" s="107" t="s">
        <v>21</v>
      </c>
      <c r="AM2" s="107" t="s">
        <v>21</v>
      </c>
      <c r="AN2" s="107" t="s">
        <v>3</v>
      </c>
      <c r="AO2" s="107" t="s">
        <v>4</v>
      </c>
      <c r="AP2" s="107" t="s">
        <v>5</v>
      </c>
      <c r="AQ2" s="107" t="s">
        <v>5</v>
      </c>
      <c r="AR2" s="107"/>
      <c r="AS2" s="107" t="s">
        <v>5</v>
      </c>
      <c r="AT2" s="107" t="s">
        <v>3</v>
      </c>
      <c r="AU2" s="107" t="s">
        <v>6</v>
      </c>
      <c r="AV2" s="107" t="s">
        <v>5</v>
      </c>
      <c r="AW2" s="107" t="s">
        <v>4</v>
      </c>
      <c r="AX2" s="3" t="s">
        <v>5</v>
      </c>
      <c r="AY2" s="3" t="s">
        <v>4</v>
      </c>
      <c r="AZ2" s="3" t="s">
        <v>3</v>
      </c>
      <c r="BA2" s="3" t="s">
        <v>73</v>
      </c>
    </row>
    <row r="3" spans="1:53" ht="14.4">
      <c r="A3" t="s">
        <v>354</v>
      </c>
      <c r="B3" s="94">
        <v>11796</v>
      </c>
      <c r="C3" s="93" t="s">
        <v>673</v>
      </c>
      <c r="D3" s="88" t="s">
        <v>754</v>
      </c>
      <c r="E3" t="s">
        <v>72</v>
      </c>
      <c r="F3" t="s">
        <v>350</v>
      </c>
      <c r="G3" t="s">
        <v>22</v>
      </c>
      <c r="H3" t="s">
        <v>4</v>
      </c>
      <c r="I3" t="s">
        <v>3</v>
      </c>
      <c r="J3" t="s">
        <v>4</v>
      </c>
      <c r="K3" t="s">
        <v>3</v>
      </c>
      <c r="L3" t="s">
        <v>3</v>
      </c>
      <c r="M3" t="s">
        <v>4</v>
      </c>
      <c r="N3" t="s">
        <v>4</v>
      </c>
      <c r="O3" t="s">
        <v>4</v>
      </c>
      <c r="P3" t="s">
        <v>4</v>
      </c>
      <c r="Q3" t="s">
        <v>11</v>
      </c>
      <c r="R3" t="s">
        <v>4</v>
      </c>
      <c r="S3" t="s">
        <v>4</v>
      </c>
      <c r="T3" t="s">
        <v>4</v>
      </c>
      <c r="U3" t="s">
        <v>4</v>
      </c>
      <c r="V3" t="s">
        <v>10</v>
      </c>
      <c r="W3" t="s">
        <v>9</v>
      </c>
      <c r="X3" t="s">
        <v>4</v>
      </c>
      <c r="Y3" t="s">
        <v>5</v>
      </c>
      <c r="Z3" t="s">
        <v>4</v>
      </c>
      <c r="AA3" t="s">
        <v>4</v>
      </c>
      <c r="AB3" t="s">
        <v>4</v>
      </c>
      <c r="AC3" t="s">
        <v>3</v>
      </c>
      <c r="AD3" t="s">
        <v>3</v>
      </c>
      <c r="AE3" s="3" t="s">
        <v>129</v>
      </c>
      <c r="AF3" s="3" t="str">
        <f>IF(ISNUMBER(SEARCH("Do nothing", Officials_Data[[#This Row],[Column1]])), "Yes", "No")</f>
        <v>No</v>
      </c>
      <c r="AG3" s="98" t="str">
        <f>IF(ISNUMBER(SEARCH("Talk to the colleague about his/her behavior", Officials_Data[[#This Row],[Column1]])), "Yes", "No")</f>
        <v>No</v>
      </c>
      <c r="AH3" s="98" t="str">
        <f>IF(ISNUMBER(SEARCH("Report immediately to direct supervisor", Officials_Data[[#This Row],[Column1]])), "Yes", "No")</f>
        <v>Yes</v>
      </c>
      <c r="AI3" s="3" t="str">
        <f>IF(ISNUMBER(SEARCH("Report immediately to internal investigation body", Officials_Data[[#This Row],[Column1]])), "Yes", "No")</f>
        <v>No</v>
      </c>
      <c r="AJ3" s="3" t="str">
        <f>IF(ISNUMBER(SEARCH("Report immediately to external investigation body", Officials_Data[[#This Row],[Column1]])), "Yes", "No")</f>
        <v>No</v>
      </c>
      <c r="AK3" s="3" t="s">
        <v>14</v>
      </c>
      <c r="AL3" s="3" t="s">
        <v>21</v>
      </c>
      <c r="AM3" s="3" t="s">
        <v>21</v>
      </c>
      <c r="AN3" s="3" t="s">
        <v>4</v>
      </c>
      <c r="AO3" s="3" t="s">
        <v>4</v>
      </c>
      <c r="AP3" s="3" t="s">
        <v>4</v>
      </c>
      <c r="AQ3" s="3" t="s">
        <v>4</v>
      </c>
      <c r="AR3" s="3"/>
      <c r="AS3" s="3" t="s">
        <v>4</v>
      </c>
      <c r="AT3" s="3" t="s">
        <v>4</v>
      </c>
      <c r="AU3" s="3" t="s">
        <v>4</v>
      </c>
      <c r="AV3" s="3" t="s">
        <v>4</v>
      </c>
      <c r="AW3" s="3" t="s">
        <v>4</v>
      </c>
      <c r="AX3" s="3" t="s">
        <v>4</v>
      </c>
      <c r="AY3" s="3" t="s">
        <v>4</v>
      </c>
      <c r="AZ3" s="3" t="s">
        <v>3</v>
      </c>
      <c r="BA3" s="3" t="s">
        <v>75</v>
      </c>
    </row>
    <row r="4" spans="1:53" ht="14.4">
      <c r="A4" t="s">
        <v>355</v>
      </c>
      <c r="B4" s="94">
        <v>11797</v>
      </c>
      <c r="C4" s="93" t="s">
        <v>674</v>
      </c>
      <c r="D4" s="88" t="s">
        <v>754</v>
      </c>
      <c r="E4" t="s">
        <v>72</v>
      </c>
      <c r="F4" t="s">
        <v>350</v>
      </c>
      <c r="G4" t="s">
        <v>21</v>
      </c>
      <c r="H4" t="s">
        <v>3</v>
      </c>
      <c r="I4" t="s">
        <v>3</v>
      </c>
      <c r="J4" t="s">
        <v>3</v>
      </c>
      <c r="K4" t="s">
        <v>3</v>
      </c>
      <c r="L4" t="s">
        <v>3</v>
      </c>
      <c r="M4" t="s">
        <v>4</v>
      </c>
      <c r="N4" t="s">
        <v>4</v>
      </c>
      <c r="O4" t="s">
        <v>4</v>
      </c>
      <c r="P4" t="s">
        <v>4</v>
      </c>
      <c r="Q4" t="s">
        <v>12</v>
      </c>
      <c r="R4" t="s">
        <v>4</v>
      </c>
      <c r="S4" t="s">
        <v>4</v>
      </c>
      <c r="T4" t="s">
        <v>4</v>
      </c>
      <c r="U4" t="s">
        <v>4</v>
      </c>
      <c r="V4" t="s">
        <v>10</v>
      </c>
      <c r="W4" t="s">
        <v>10</v>
      </c>
      <c r="X4" t="s">
        <v>3</v>
      </c>
      <c r="Y4" t="s">
        <v>3</v>
      </c>
      <c r="Z4" t="s">
        <v>4</v>
      </c>
      <c r="AA4" t="s">
        <v>3</v>
      </c>
      <c r="AB4" t="s">
        <v>4</v>
      </c>
      <c r="AC4" t="s">
        <v>4</v>
      </c>
      <c r="AD4" t="s">
        <v>4</v>
      </c>
      <c r="AE4" s="3" t="s">
        <v>129</v>
      </c>
      <c r="AF4" s="3" t="str">
        <f>IF(ISNUMBER(SEARCH("Do nothing", Officials_Data[[#This Row],[Column1]])), "Yes", "No")</f>
        <v>No</v>
      </c>
      <c r="AG4" s="98" t="str">
        <f>IF(ISNUMBER(SEARCH("Talk to the colleague about his/her behavior", Officials_Data[[#This Row],[Column1]])), "Yes", "No")</f>
        <v>No</v>
      </c>
      <c r="AH4" s="98" t="str">
        <f>IF(ISNUMBER(SEARCH("Report immediately to direct supervisor", Officials_Data[[#This Row],[Column1]])), "Yes", "No")</f>
        <v>Yes</v>
      </c>
      <c r="AI4" s="3" t="str">
        <f>IF(ISNUMBER(SEARCH("Report immediately to internal investigation body", Officials_Data[[#This Row],[Column1]])), "Yes", "No")</f>
        <v>No</v>
      </c>
      <c r="AJ4" s="3" t="str">
        <f>IF(ISNUMBER(SEARCH("Report immediately to external investigation body", Officials_Data[[#This Row],[Column1]])), "Yes", "No")</f>
        <v>No</v>
      </c>
      <c r="AK4" s="3" t="s">
        <v>14</v>
      </c>
      <c r="AL4" s="3" t="s">
        <v>21</v>
      </c>
      <c r="AM4" s="3" t="s">
        <v>21</v>
      </c>
      <c r="AN4" s="3" t="s">
        <v>4</v>
      </c>
      <c r="AO4" s="3" t="s">
        <v>5</v>
      </c>
      <c r="AP4" s="3" t="s">
        <v>5</v>
      </c>
      <c r="AQ4" s="3" t="s">
        <v>4</v>
      </c>
      <c r="AR4" s="3"/>
      <c r="AS4" s="3" t="s">
        <v>5</v>
      </c>
      <c r="AT4" s="3" t="s">
        <v>3</v>
      </c>
      <c r="AU4" s="3" t="s">
        <v>4</v>
      </c>
      <c r="AV4" s="3" t="s">
        <v>4</v>
      </c>
      <c r="AW4" s="3" t="s">
        <v>3</v>
      </c>
      <c r="AX4" s="3" t="s">
        <v>4</v>
      </c>
      <c r="AY4" s="3" t="s">
        <v>4</v>
      </c>
      <c r="AZ4" s="3" t="s">
        <v>3</v>
      </c>
      <c r="BA4" s="3" t="s">
        <v>73</v>
      </c>
    </row>
    <row r="5" spans="1:53" ht="14.4">
      <c r="A5" t="s">
        <v>356</v>
      </c>
      <c r="B5" s="94">
        <v>11798</v>
      </c>
      <c r="C5" s="93" t="s">
        <v>675</v>
      </c>
      <c r="D5" s="88" t="s">
        <v>754</v>
      </c>
      <c r="E5" t="s">
        <v>72</v>
      </c>
      <c r="F5" t="s">
        <v>347</v>
      </c>
      <c r="G5" t="s">
        <v>22</v>
      </c>
      <c r="H5" t="s">
        <v>3</v>
      </c>
      <c r="I5" t="s">
        <v>4</v>
      </c>
      <c r="J5" t="s">
        <v>4</v>
      </c>
      <c r="K5" t="s">
        <v>3</v>
      </c>
      <c r="L5" t="s">
        <v>4</v>
      </c>
      <c r="M5" t="s">
        <v>4</v>
      </c>
      <c r="N5" t="s">
        <v>4</v>
      </c>
      <c r="O5" t="s">
        <v>4</v>
      </c>
      <c r="P5" t="s">
        <v>6</v>
      </c>
      <c r="Q5" t="s">
        <v>12</v>
      </c>
      <c r="R5" t="s">
        <v>4</v>
      </c>
      <c r="S5" t="s">
        <v>4</v>
      </c>
      <c r="T5" t="s">
        <v>3</v>
      </c>
      <c r="U5" t="s">
        <v>5</v>
      </c>
      <c r="V5" t="s">
        <v>9</v>
      </c>
      <c r="W5" t="s">
        <v>9</v>
      </c>
      <c r="X5" t="s">
        <v>3</v>
      </c>
      <c r="Y5" t="s">
        <v>3</v>
      </c>
      <c r="Z5" t="s">
        <v>4</v>
      </c>
      <c r="AA5" t="s">
        <v>4</v>
      </c>
      <c r="AB5" t="s">
        <v>4</v>
      </c>
      <c r="AC5" t="s">
        <v>3</v>
      </c>
      <c r="AD5" t="s">
        <v>3</v>
      </c>
      <c r="AE5" s="3" t="s">
        <v>756</v>
      </c>
      <c r="AF5" s="3" t="str">
        <f>IF(ISNUMBER(SEARCH("Do nothing", Officials_Data[[#This Row],[Column1]])), "Yes", "No")</f>
        <v>No</v>
      </c>
      <c r="AG5" s="98" t="str">
        <f>IF(ISNUMBER(SEARCH("Talk to the colleague about his/her behavior", Officials_Data[[#This Row],[Column1]])), "Yes", "No")</f>
        <v>Yes</v>
      </c>
      <c r="AH5" s="98" t="str">
        <f>IF(ISNUMBER(SEARCH("Report immediately to direct supervisor", Officials_Data[[#This Row],[Column1]])), "Yes", "No")</f>
        <v>Yes</v>
      </c>
      <c r="AI5" s="3" t="str">
        <f>IF(ISNUMBER(SEARCH("Report immediately to internal investigation body", Officials_Data[[#This Row],[Column1]])), "Yes", "No")</f>
        <v>No</v>
      </c>
      <c r="AJ5" s="3" t="str">
        <f>IF(ISNUMBER(SEARCH("Report immediately to external investigation body", Officials_Data[[#This Row],[Column1]])), "Yes", "No")</f>
        <v>No</v>
      </c>
      <c r="AK5" s="3" t="s">
        <v>20</v>
      </c>
      <c r="AL5" s="3" t="s">
        <v>21</v>
      </c>
      <c r="AM5" s="3" t="s">
        <v>21</v>
      </c>
      <c r="AN5" s="3" t="s">
        <v>4</v>
      </c>
      <c r="AO5" s="3" t="s">
        <v>4</v>
      </c>
      <c r="AP5" s="3" t="s">
        <v>3</v>
      </c>
      <c r="AQ5" s="3" t="s">
        <v>3</v>
      </c>
      <c r="AR5" s="3"/>
      <c r="AS5" s="3" t="s">
        <v>4</v>
      </c>
      <c r="AT5" s="3" t="s">
        <v>3</v>
      </c>
      <c r="AU5" s="3" t="s">
        <v>4</v>
      </c>
      <c r="AV5" s="3" t="s">
        <v>3</v>
      </c>
      <c r="AW5" s="3" t="s">
        <v>4</v>
      </c>
      <c r="AX5" s="3" t="s">
        <v>3</v>
      </c>
      <c r="AY5" s="3" t="s">
        <v>3</v>
      </c>
      <c r="AZ5" s="3" t="s">
        <v>3</v>
      </c>
      <c r="BA5" s="3" t="s">
        <v>73</v>
      </c>
    </row>
    <row r="6" spans="1:53" ht="14.4">
      <c r="A6" t="s">
        <v>357</v>
      </c>
      <c r="B6" s="94">
        <v>11803</v>
      </c>
      <c r="C6" s="93" t="s">
        <v>676</v>
      </c>
      <c r="D6" s="88" t="s">
        <v>754</v>
      </c>
      <c r="E6" t="s">
        <v>72</v>
      </c>
      <c r="F6" t="s">
        <v>346</v>
      </c>
      <c r="G6" t="s">
        <v>22</v>
      </c>
      <c r="H6" t="s">
        <v>4</v>
      </c>
      <c r="I6" t="s">
        <v>4</v>
      </c>
      <c r="J6" t="s">
        <v>3</v>
      </c>
      <c r="K6" t="s">
        <v>3</v>
      </c>
      <c r="L6" t="s">
        <v>3</v>
      </c>
      <c r="M6" t="s">
        <v>4</v>
      </c>
      <c r="N6" t="s">
        <v>4</v>
      </c>
      <c r="O6" t="s">
        <v>3</v>
      </c>
      <c r="P6" t="s">
        <v>6</v>
      </c>
      <c r="Q6" t="s">
        <v>12</v>
      </c>
      <c r="R6" t="s">
        <v>3</v>
      </c>
      <c r="S6" t="s">
        <v>4</v>
      </c>
      <c r="T6" t="s">
        <v>4</v>
      </c>
      <c r="U6" t="s">
        <v>3</v>
      </c>
      <c r="V6" t="s">
        <v>9</v>
      </c>
      <c r="W6" t="s">
        <v>9</v>
      </c>
      <c r="X6" t="s">
        <v>3</v>
      </c>
      <c r="Y6" t="s">
        <v>3</v>
      </c>
      <c r="Z6" t="s">
        <v>4</v>
      </c>
      <c r="AA6" t="s">
        <v>3</v>
      </c>
      <c r="AB6" t="s">
        <v>4</v>
      </c>
      <c r="AC6" t="s">
        <v>3</v>
      </c>
      <c r="AD6" t="s">
        <v>3</v>
      </c>
      <c r="AE6" s="3" t="s">
        <v>129</v>
      </c>
      <c r="AF6" s="3" t="str">
        <f>IF(ISNUMBER(SEARCH("Do nothing", Officials_Data[[#This Row],[Column1]])), "Yes", "No")</f>
        <v>No</v>
      </c>
      <c r="AG6" s="98" t="str">
        <f>IF(ISNUMBER(SEARCH("Talk to the colleague about his/her behavior", Officials_Data[[#This Row],[Column1]])), "Yes", "No")</f>
        <v>No</v>
      </c>
      <c r="AH6" s="98" t="str">
        <f>IF(ISNUMBER(SEARCH("Report immediately to direct supervisor", Officials_Data[[#This Row],[Column1]])), "Yes", "No")</f>
        <v>Yes</v>
      </c>
      <c r="AI6" s="3" t="str">
        <f>IF(ISNUMBER(SEARCH("Report immediately to internal investigation body", Officials_Data[[#This Row],[Column1]])), "Yes", "No")</f>
        <v>No</v>
      </c>
      <c r="AJ6" s="3" t="str">
        <f>IF(ISNUMBER(SEARCH("Report immediately to external investigation body", Officials_Data[[#This Row],[Column1]])), "Yes", "No")</f>
        <v>No</v>
      </c>
      <c r="AK6" s="3" t="s">
        <v>14</v>
      </c>
      <c r="AL6" s="3" t="s">
        <v>21</v>
      </c>
      <c r="AM6" s="3" t="s">
        <v>21</v>
      </c>
      <c r="AN6" s="3" t="s">
        <v>3</v>
      </c>
      <c r="AO6" s="3" t="s">
        <v>4</v>
      </c>
      <c r="AP6" s="3" t="s">
        <v>3</v>
      </c>
      <c r="AQ6" s="3" t="s">
        <v>3</v>
      </c>
      <c r="AR6" s="3"/>
      <c r="AS6" s="3" t="s">
        <v>6</v>
      </c>
      <c r="AT6" s="3" t="s">
        <v>3</v>
      </c>
      <c r="AU6" s="3" t="s">
        <v>6</v>
      </c>
      <c r="AV6" s="3" t="s">
        <v>4</v>
      </c>
      <c r="AW6" s="3" t="s">
        <v>6</v>
      </c>
      <c r="AX6" s="3" t="s">
        <v>4</v>
      </c>
      <c r="AY6" s="3" t="s">
        <v>4</v>
      </c>
      <c r="AZ6" s="3" t="s">
        <v>3</v>
      </c>
      <c r="BA6" s="3" t="s">
        <v>75</v>
      </c>
    </row>
    <row r="7" spans="1:53" ht="14.4">
      <c r="A7" t="s">
        <v>358</v>
      </c>
      <c r="B7" s="94">
        <v>11804</v>
      </c>
      <c r="C7" s="93" t="s">
        <v>677</v>
      </c>
      <c r="D7" s="88" t="s">
        <v>754</v>
      </c>
      <c r="E7" t="s">
        <v>757</v>
      </c>
      <c r="F7" t="s">
        <v>347</v>
      </c>
      <c r="G7" t="s">
        <v>22</v>
      </c>
      <c r="H7" t="s">
        <v>3</v>
      </c>
      <c r="I7" t="s">
        <v>3</v>
      </c>
      <c r="J7" t="s">
        <v>3</v>
      </c>
      <c r="K7" t="s">
        <v>3</v>
      </c>
      <c r="L7" t="s">
        <v>3</v>
      </c>
      <c r="M7" t="s">
        <v>3</v>
      </c>
      <c r="N7" t="s">
        <v>3</v>
      </c>
      <c r="O7" t="s">
        <v>3</v>
      </c>
      <c r="P7" t="s">
        <v>6</v>
      </c>
      <c r="Q7" t="s">
        <v>12</v>
      </c>
      <c r="R7" t="s">
        <v>3</v>
      </c>
      <c r="S7" t="s">
        <v>3</v>
      </c>
      <c r="T7" t="s">
        <v>5</v>
      </c>
      <c r="U7" t="s">
        <v>6</v>
      </c>
      <c r="V7" t="s">
        <v>9</v>
      </c>
      <c r="W7" t="s">
        <v>9</v>
      </c>
      <c r="X7" t="s">
        <v>4</v>
      </c>
      <c r="Y7" t="s">
        <v>6</v>
      </c>
      <c r="Z7" t="s">
        <v>3</v>
      </c>
      <c r="AA7" t="s">
        <v>3</v>
      </c>
      <c r="AB7" t="s">
        <v>3</v>
      </c>
      <c r="AC7" t="s">
        <v>3</v>
      </c>
      <c r="AD7" t="s">
        <v>3</v>
      </c>
      <c r="AE7" s="3" t="s">
        <v>129</v>
      </c>
      <c r="AF7" s="3" t="str">
        <f>IF(ISNUMBER(SEARCH("Do nothing", Officials_Data[[#This Row],[Column1]])), "Yes", "No")</f>
        <v>No</v>
      </c>
      <c r="AG7" s="98" t="str">
        <f>IF(ISNUMBER(SEARCH("Talk to the colleague about his/her behavior", Officials_Data[[#This Row],[Column1]])), "Yes", "No")</f>
        <v>No</v>
      </c>
      <c r="AH7" s="98" t="str">
        <f>IF(ISNUMBER(SEARCH("Report immediately to direct supervisor", Officials_Data[[#This Row],[Column1]])), "Yes", "No")</f>
        <v>Yes</v>
      </c>
      <c r="AI7" s="3" t="str">
        <f>IF(ISNUMBER(SEARCH("Report immediately to internal investigation body", Officials_Data[[#This Row],[Column1]])), "Yes", "No")</f>
        <v>No</v>
      </c>
      <c r="AJ7" s="3" t="str">
        <f>IF(ISNUMBER(SEARCH("Report immediately to external investigation body", Officials_Data[[#This Row],[Column1]])), "Yes", "No")</f>
        <v>No</v>
      </c>
      <c r="AK7" s="3" t="s">
        <v>14</v>
      </c>
      <c r="AL7" s="3" t="s">
        <v>21</v>
      </c>
      <c r="AM7" s="3" t="s">
        <v>21</v>
      </c>
      <c r="AN7" s="3" t="s">
        <v>3</v>
      </c>
      <c r="AO7" s="3" t="s">
        <v>3</v>
      </c>
      <c r="AP7" s="3" t="s">
        <v>3</v>
      </c>
      <c r="AQ7" s="3" t="s">
        <v>3</v>
      </c>
      <c r="AR7" s="3"/>
      <c r="AS7" s="3" t="s">
        <v>3</v>
      </c>
      <c r="AT7" s="3" t="s">
        <v>4</v>
      </c>
      <c r="AU7" s="3" t="s">
        <v>3</v>
      </c>
      <c r="AV7" s="3" t="s">
        <v>3</v>
      </c>
      <c r="AW7" s="3" t="s">
        <v>3</v>
      </c>
      <c r="AX7" s="3" t="s">
        <v>3</v>
      </c>
      <c r="AY7" s="3" t="s">
        <v>3</v>
      </c>
      <c r="AZ7" s="3" t="s">
        <v>3</v>
      </c>
      <c r="BA7" s="3" t="s">
        <v>75</v>
      </c>
    </row>
    <row r="8" spans="1:53" ht="14.4">
      <c r="A8" t="s">
        <v>359</v>
      </c>
      <c r="B8" s="94">
        <v>11806</v>
      </c>
      <c r="C8" s="93" t="s">
        <v>678</v>
      </c>
      <c r="D8" s="88" t="s">
        <v>754</v>
      </c>
      <c r="E8" t="s">
        <v>72</v>
      </c>
      <c r="F8" t="s">
        <v>346</v>
      </c>
      <c r="G8" t="s">
        <v>21</v>
      </c>
      <c r="H8" t="s">
        <v>3</v>
      </c>
      <c r="I8" t="s">
        <v>4</v>
      </c>
      <c r="J8" t="s">
        <v>3</v>
      </c>
      <c r="K8" t="s">
        <v>3</v>
      </c>
      <c r="L8" t="s">
        <v>4</v>
      </c>
      <c r="M8" t="s">
        <v>4</v>
      </c>
      <c r="N8" t="s">
        <v>3</v>
      </c>
      <c r="O8" t="s">
        <v>3</v>
      </c>
      <c r="P8" t="s">
        <v>6</v>
      </c>
      <c r="Q8" t="s">
        <v>12</v>
      </c>
      <c r="R8" t="s">
        <v>4</v>
      </c>
      <c r="S8" t="s">
        <v>4</v>
      </c>
      <c r="T8" t="s">
        <v>3</v>
      </c>
      <c r="U8" t="s">
        <v>5</v>
      </c>
      <c r="V8" t="s">
        <v>10</v>
      </c>
      <c r="W8" t="s">
        <v>9</v>
      </c>
      <c r="X8" t="s">
        <v>4</v>
      </c>
      <c r="Y8" t="s">
        <v>4</v>
      </c>
      <c r="Z8" t="s">
        <v>4</v>
      </c>
      <c r="AA8" t="s">
        <v>4</v>
      </c>
      <c r="AB8" t="s">
        <v>5</v>
      </c>
      <c r="AC8" t="s">
        <v>4</v>
      </c>
      <c r="AD8" t="s">
        <v>4</v>
      </c>
      <c r="AE8" s="3" t="s">
        <v>755</v>
      </c>
      <c r="AF8" s="3" t="str">
        <f>IF(ISNUMBER(SEARCH("Do nothing", Officials_Data[[#This Row],[Column1]])), "Yes", "No")</f>
        <v>No</v>
      </c>
      <c r="AG8" s="98" t="str">
        <f>IF(ISNUMBER(SEARCH("Talk to the colleague about his/her behavior", Officials_Data[[#This Row],[Column1]])), "Yes", "No")</f>
        <v>Yes</v>
      </c>
      <c r="AH8" s="98" t="str">
        <f>IF(ISNUMBER(SEARCH("Report immediately to direct supervisor", Officials_Data[[#This Row],[Column1]])), "Yes", "No")</f>
        <v>No</v>
      </c>
      <c r="AI8" s="3" t="str">
        <f>IF(ISNUMBER(SEARCH("Report immediately to internal investigation body", Officials_Data[[#This Row],[Column1]])), "Yes", "No")</f>
        <v>No</v>
      </c>
      <c r="AJ8" s="3" t="str">
        <f>IF(ISNUMBER(SEARCH("Report immediately to external investigation body", Officials_Data[[#This Row],[Column1]])), "Yes", "No")</f>
        <v>No</v>
      </c>
      <c r="AK8" s="3" t="s">
        <v>20</v>
      </c>
      <c r="AL8" s="3" t="s">
        <v>21</v>
      </c>
      <c r="AM8" s="3" t="s">
        <v>21</v>
      </c>
      <c r="AN8" s="3" t="s">
        <v>3</v>
      </c>
      <c r="AO8" s="3" t="s">
        <v>4</v>
      </c>
      <c r="AP8" s="3" t="s">
        <v>5</v>
      </c>
      <c r="AQ8" s="3" t="s">
        <v>4</v>
      </c>
      <c r="AR8" s="3"/>
      <c r="AS8" s="3" t="s">
        <v>6</v>
      </c>
      <c r="AT8" s="3" t="s">
        <v>3</v>
      </c>
      <c r="AU8" s="3" t="s">
        <v>6</v>
      </c>
      <c r="AV8" s="3" t="s">
        <v>4</v>
      </c>
      <c r="AW8" s="3" t="s">
        <v>4</v>
      </c>
      <c r="AX8" s="3" t="s">
        <v>4</v>
      </c>
      <c r="AY8" s="3" t="s">
        <v>3</v>
      </c>
      <c r="AZ8" s="3" t="s">
        <v>3</v>
      </c>
      <c r="BA8" s="3" t="s">
        <v>75</v>
      </c>
    </row>
    <row r="9" spans="1:53" ht="14.4">
      <c r="A9" t="s">
        <v>360</v>
      </c>
      <c r="B9" s="94">
        <v>11807</v>
      </c>
      <c r="C9" s="93" t="s">
        <v>679</v>
      </c>
      <c r="D9" s="88" t="s">
        <v>754</v>
      </c>
      <c r="E9" t="s">
        <v>74</v>
      </c>
      <c r="F9" t="s">
        <v>350</v>
      </c>
      <c r="G9" t="s">
        <v>22</v>
      </c>
      <c r="H9" t="s">
        <v>4</v>
      </c>
      <c r="I9" t="s">
        <v>4</v>
      </c>
      <c r="J9" t="s">
        <v>5</v>
      </c>
      <c r="K9" t="s">
        <v>4</v>
      </c>
      <c r="L9" t="s">
        <v>4</v>
      </c>
      <c r="M9" t="s">
        <v>4</v>
      </c>
      <c r="N9" t="s">
        <v>5</v>
      </c>
      <c r="O9" t="s">
        <v>5</v>
      </c>
      <c r="P9" t="s">
        <v>4</v>
      </c>
      <c r="Q9" t="s">
        <v>11</v>
      </c>
      <c r="R9" t="s">
        <v>4</v>
      </c>
      <c r="S9" t="s">
        <v>5</v>
      </c>
      <c r="T9" t="s">
        <v>5</v>
      </c>
      <c r="U9" t="s">
        <v>5</v>
      </c>
      <c r="V9" t="s">
        <v>10</v>
      </c>
      <c r="W9" t="s">
        <v>10</v>
      </c>
      <c r="X9" t="s">
        <v>4</v>
      </c>
      <c r="Y9" t="s">
        <v>4</v>
      </c>
      <c r="Z9" t="s">
        <v>5</v>
      </c>
      <c r="AA9" t="s">
        <v>4</v>
      </c>
      <c r="AB9" t="s">
        <v>4</v>
      </c>
      <c r="AC9" t="s">
        <v>4</v>
      </c>
      <c r="AD9" t="s">
        <v>5</v>
      </c>
      <c r="AE9" s="3" t="s">
        <v>129</v>
      </c>
      <c r="AF9" s="3" t="str">
        <f>IF(ISNUMBER(SEARCH("Do nothing", Officials_Data[[#This Row],[Column1]])), "Yes", "No")</f>
        <v>No</v>
      </c>
      <c r="AG9" s="98" t="str">
        <f>IF(ISNUMBER(SEARCH("Talk to the colleague about his/her behavior", Officials_Data[[#This Row],[Column1]])), "Yes", "No")</f>
        <v>No</v>
      </c>
      <c r="AH9" s="98" t="str">
        <f>IF(ISNUMBER(SEARCH("Report immediately to direct supervisor", Officials_Data[[#This Row],[Column1]])), "Yes", "No")</f>
        <v>Yes</v>
      </c>
      <c r="AI9" s="3" t="str">
        <f>IF(ISNUMBER(SEARCH("Report immediately to internal investigation body", Officials_Data[[#This Row],[Column1]])), "Yes", "No")</f>
        <v>No</v>
      </c>
      <c r="AJ9" s="3" t="str">
        <f>IF(ISNUMBER(SEARCH("Report immediately to external investigation body", Officials_Data[[#This Row],[Column1]])), "Yes", "No")</f>
        <v>No</v>
      </c>
      <c r="AK9" s="3" t="s">
        <v>14</v>
      </c>
      <c r="AL9" s="3" t="s">
        <v>21</v>
      </c>
      <c r="AM9" s="3" t="s">
        <v>21</v>
      </c>
      <c r="AN9" s="3" t="s">
        <v>4</v>
      </c>
      <c r="AO9" s="3" t="s">
        <v>5</v>
      </c>
      <c r="AP9" s="3" t="s">
        <v>4</v>
      </c>
      <c r="AQ9" s="3" t="s">
        <v>4</v>
      </c>
      <c r="AR9" s="3"/>
      <c r="AS9" s="3" t="s">
        <v>6</v>
      </c>
      <c r="AT9" s="3" t="s">
        <v>3</v>
      </c>
      <c r="AU9" s="3" t="s">
        <v>6</v>
      </c>
      <c r="AV9" s="3" t="s">
        <v>4</v>
      </c>
      <c r="AW9" s="3" t="s">
        <v>4</v>
      </c>
      <c r="AX9" s="3" t="s">
        <v>4</v>
      </c>
      <c r="AY9" s="3" t="s">
        <v>4</v>
      </c>
      <c r="AZ9" s="3" t="s">
        <v>3</v>
      </c>
      <c r="BA9" s="3" t="s">
        <v>73</v>
      </c>
    </row>
    <row r="10" spans="1:53" ht="14.4">
      <c r="A10" t="s">
        <v>361</v>
      </c>
      <c r="B10" s="94">
        <v>11808</v>
      </c>
      <c r="C10" s="93" t="s">
        <v>680</v>
      </c>
      <c r="D10" s="88" t="s">
        <v>754</v>
      </c>
      <c r="E10" t="s">
        <v>74</v>
      </c>
      <c r="F10" t="s">
        <v>346</v>
      </c>
      <c r="G10" t="s">
        <v>22</v>
      </c>
      <c r="H10" t="s">
        <v>3</v>
      </c>
      <c r="I10" t="s">
        <v>3</v>
      </c>
      <c r="J10" t="s">
        <v>3</v>
      </c>
      <c r="K10" t="s">
        <v>3</v>
      </c>
      <c r="L10" t="s">
        <v>3</v>
      </c>
      <c r="M10" t="s">
        <v>3</v>
      </c>
      <c r="N10" t="s">
        <v>3</v>
      </c>
      <c r="O10" t="s">
        <v>3</v>
      </c>
      <c r="P10" t="s">
        <v>4</v>
      </c>
      <c r="Q10" t="s">
        <v>11</v>
      </c>
      <c r="R10" t="s">
        <v>3</v>
      </c>
      <c r="S10" t="s">
        <v>3</v>
      </c>
      <c r="T10" t="s">
        <v>4</v>
      </c>
      <c r="U10" t="s">
        <v>4</v>
      </c>
      <c r="V10" t="s">
        <v>10</v>
      </c>
      <c r="W10" t="s">
        <v>9</v>
      </c>
      <c r="X10" t="s">
        <v>3</v>
      </c>
      <c r="Y10" t="s">
        <v>3</v>
      </c>
      <c r="Z10" t="s">
        <v>3</v>
      </c>
      <c r="AA10" t="s">
        <v>3</v>
      </c>
      <c r="AB10" t="s">
        <v>3</v>
      </c>
      <c r="AC10" t="s">
        <v>3</v>
      </c>
      <c r="AD10" t="s">
        <v>3</v>
      </c>
      <c r="AE10" s="3" t="s">
        <v>129</v>
      </c>
      <c r="AF10" s="3" t="str">
        <f>IF(ISNUMBER(SEARCH("Do nothing", Officials_Data[[#This Row],[Column1]])), "Yes", "No")</f>
        <v>No</v>
      </c>
      <c r="AG10" s="98" t="str">
        <f>IF(ISNUMBER(SEARCH("Talk to the colleague about his/her behavior", Officials_Data[[#This Row],[Column1]])), "Yes", "No")</f>
        <v>No</v>
      </c>
      <c r="AH10" s="98" t="str">
        <f>IF(ISNUMBER(SEARCH("Report immediately to direct supervisor", Officials_Data[[#This Row],[Column1]])), "Yes", "No")</f>
        <v>Yes</v>
      </c>
      <c r="AI10" s="3" t="str">
        <f>IF(ISNUMBER(SEARCH("Report immediately to internal investigation body", Officials_Data[[#This Row],[Column1]])), "Yes", "No")</f>
        <v>No</v>
      </c>
      <c r="AJ10" s="3" t="str">
        <f>IF(ISNUMBER(SEARCH("Report immediately to external investigation body", Officials_Data[[#This Row],[Column1]])), "Yes", "No")</f>
        <v>No</v>
      </c>
      <c r="AK10" s="3" t="s">
        <v>14</v>
      </c>
      <c r="AL10" s="3" t="s">
        <v>21</v>
      </c>
      <c r="AM10" s="3" t="s">
        <v>21</v>
      </c>
      <c r="AN10" s="3" t="s">
        <v>4</v>
      </c>
      <c r="AO10" s="3" t="s">
        <v>4</v>
      </c>
      <c r="AP10" s="3" t="s">
        <v>5</v>
      </c>
      <c r="AQ10" s="3" t="s">
        <v>4</v>
      </c>
      <c r="AR10" s="3"/>
      <c r="AS10" s="3" t="s">
        <v>4</v>
      </c>
      <c r="AT10" s="3" t="s">
        <v>6</v>
      </c>
      <c r="AU10" s="3" t="s">
        <v>4</v>
      </c>
      <c r="AV10" s="3" t="s">
        <v>4</v>
      </c>
      <c r="AW10" s="3" t="s">
        <v>3</v>
      </c>
      <c r="AX10" s="3" t="s">
        <v>3</v>
      </c>
      <c r="AY10" s="3" t="s">
        <v>3</v>
      </c>
      <c r="AZ10" s="3" t="s">
        <v>3</v>
      </c>
      <c r="BA10" s="3" t="s">
        <v>75</v>
      </c>
    </row>
    <row r="11" spans="1:53" ht="14.4">
      <c r="A11" t="s">
        <v>362</v>
      </c>
      <c r="B11" s="94">
        <v>11811</v>
      </c>
      <c r="C11" s="93" t="s">
        <v>681</v>
      </c>
      <c r="D11" s="88" t="s">
        <v>754</v>
      </c>
      <c r="E11" t="s">
        <v>72</v>
      </c>
      <c r="F11" t="s">
        <v>346</v>
      </c>
      <c r="G11" t="s">
        <v>21</v>
      </c>
      <c r="H11" t="s">
        <v>3</v>
      </c>
      <c r="I11" t="s">
        <v>3</v>
      </c>
      <c r="J11" t="s">
        <v>3</v>
      </c>
      <c r="K11" t="s">
        <v>4</v>
      </c>
      <c r="L11" t="s">
        <v>4</v>
      </c>
      <c r="M11" t="s">
        <v>3</v>
      </c>
      <c r="N11" t="s">
        <v>3</v>
      </c>
      <c r="O11" t="s">
        <v>4</v>
      </c>
      <c r="P11" t="s">
        <v>5</v>
      </c>
      <c r="Q11" t="s">
        <v>11</v>
      </c>
      <c r="R11" t="s">
        <v>6</v>
      </c>
      <c r="S11" t="s">
        <v>6</v>
      </c>
      <c r="T11" t="s">
        <v>5</v>
      </c>
      <c r="U11" t="s">
        <v>5</v>
      </c>
      <c r="V11" t="s">
        <v>12</v>
      </c>
      <c r="W11" t="s">
        <v>12</v>
      </c>
      <c r="X11" t="s">
        <v>3</v>
      </c>
      <c r="Y11" t="s">
        <v>3</v>
      </c>
      <c r="Z11" t="s">
        <v>3</v>
      </c>
      <c r="AA11" t="s">
        <v>3</v>
      </c>
      <c r="AB11" t="s">
        <v>3</v>
      </c>
      <c r="AC11" t="s">
        <v>4</v>
      </c>
      <c r="AD11" t="s">
        <v>3</v>
      </c>
      <c r="AE11" s="3" t="s">
        <v>129</v>
      </c>
      <c r="AF11" s="3" t="str">
        <f>IF(ISNUMBER(SEARCH("Do nothing", Officials_Data[[#This Row],[Column1]])), "Yes", "No")</f>
        <v>No</v>
      </c>
      <c r="AG11" s="98" t="str">
        <f>IF(ISNUMBER(SEARCH("Talk to the colleague about his/her behavior", Officials_Data[[#This Row],[Column1]])), "Yes", "No")</f>
        <v>No</v>
      </c>
      <c r="AH11" s="98" t="str">
        <f>IF(ISNUMBER(SEARCH("Report immediately to direct supervisor", Officials_Data[[#This Row],[Column1]])), "Yes", "No")</f>
        <v>Yes</v>
      </c>
      <c r="AI11" s="3" t="str">
        <f>IF(ISNUMBER(SEARCH("Report immediately to internal investigation body", Officials_Data[[#This Row],[Column1]])), "Yes", "No")</f>
        <v>No</v>
      </c>
      <c r="AJ11" s="3" t="str">
        <f>IF(ISNUMBER(SEARCH("Report immediately to external investigation body", Officials_Data[[#This Row],[Column1]])), "Yes", "No")</f>
        <v>No</v>
      </c>
      <c r="AK11" s="3" t="s">
        <v>14</v>
      </c>
      <c r="AL11" s="3" t="s">
        <v>21</v>
      </c>
      <c r="AM11" s="3" t="s">
        <v>21</v>
      </c>
      <c r="AN11" s="3" t="s">
        <v>4</v>
      </c>
      <c r="AO11" s="3" t="s">
        <v>4</v>
      </c>
      <c r="AP11" s="3" t="s">
        <v>4</v>
      </c>
      <c r="AQ11" s="3" t="s">
        <v>3</v>
      </c>
      <c r="AR11" s="3"/>
      <c r="AS11" s="3" t="s">
        <v>3</v>
      </c>
      <c r="AT11" s="3" t="s">
        <v>4</v>
      </c>
      <c r="AU11" s="3" t="s">
        <v>3</v>
      </c>
      <c r="AV11" s="3" t="s">
        <v>3</v>
      </c>
      <c r="AW11" s="3" t="s">
        <v>3</v>
      </c>
      <c r="AX11" s="3" t="s">
        <v>3</v>
      </c>
      <c r="AY11" s="3" t="s">
        <v>3</v>
      </c>
      <c r="AZ11" s="3" t="s">
        <v>3</v>
      </c>
      <c r="BA11" s="3" t="s">
        <v>73</v>
      </c>
    </row>
    <row r="12" spans="1:53" ht="14.4">
      <c r="A12" t="s">
        <v>363</v>
      </c>
      <c r="B12" s="94">
        <v>11812</v>
      </c>
      <c r="C12" s="93" t="s">
        <v>682</v>
      </c>
      <c r="D12" s="88" t="s">
        <v>754</v>
      </c>
      <c r="E12" t="s">
        <v>74</v>
      </c>
      <c r="F12" t="s">
        <v>346</v>
      </c>
      <c r="G12" t="s">
        <v>21</v>
      </c>
      <c r="H12" t="s">
        <v>4</v>
      </c>
      <c r="I12" t="s">
        <v>4</v>
      </c>
      <c r="J12" t="s">
        <v>5</v>
      </c>
      <c r="K12" t="s">
        <v>4</v>
      </c>
      <c r="L12" t="s">
        <v>4</v>
      </c>
      <c r="M12" t="s">
        <v>4</v>
      </c>
      <c r="N12" t="s">
        <v>4</v>
      </c>
      <c r="O12" t="s">
        <v>4</v>
      </c>
      <c r="P12" t="s">
        <v>4</v>
      </c>
      <c r="Q12" t="s">
        <v>12</v>
      </c>
      <c r="R12" t="s">
        <v>4</v>
      </c>
      <c r="S12" t="s">
        <v>4</v>
      </c>
      <c r="T12" t="s">
        <v>3</v>
      </c>
      <c r="U12" t="s">
        <v>4</v>
      </c>
      <c r="V12" t="s">
        <v>11</v>
      </c>
      <c r="W12" t="s">
        <v>10</v>
      </c>
      <c r="X12" t="s">
        <v>3</v>
      </c>
      <c r="Y12" t="s">
        <v>5</v>
      </c>
      <c r="Z12" t="s">
        <v>4</v>
      </c>
      <c r="AA12" t="s">
        <v>4</v>
      </c>
      <c r="AB12" t="s">
        <v>4</v>
      </c>
      <c r="AC12" t="s">
        <v>4</v>
      </c>
      <c r="AD12" t="s">
        <v>4</v>
      </c>
      <c r="AE12" s="3" t="s">
        <v>129</v>
      </c>
      <c r="AF12" s="3" t="str">
        <f>IF(ISNUMBER(SEARCH("Do nothing", Officials_Data[[#This Row],[Column1]])), "Yes", "No")</f>
        <v>No</v>
      </c>
      <c r="AG12" s="98" t="str">
        <f>IF(ISNUMBER(SEARCH("Talk to the colleague about his/her behavior", Officials_Data[[#This Row],[Column1]])), "Yes", "No")</f>
        <v>No</v>
      </c>
      <c r="AH12" s="98" t="str">
        <f>IF(ISNUMBER(SEARCH("Report immediately to direct supervisor", Officials_Data[[#This Row],[Column1]])), "Yes", "No")</f>
        <v>Yes</v>
      </c>
      <c r="AI12" s="3" t="str">
        <f>IF(ISNUMBER(SEARCH("Report immediately to internal investigation body", Officials_Data[[#This Row],[Column1]])), "Yes", "No")</f>
        <v>No</v>
      </c>
      <c r="AJ12" s="3" t="str">
        <f>IF(ISNUMBER(SEARCH("Report immediately to external investigation body", Officials_Data[[#This Row],[Column1]])), "Yes", "No")</f>
        <v>No</v>
      </c>
      <c r="AK12" s="3" t="s">
        <v>14</v>
      </c>
      <c r="AL12" s="3" t="s">
        <v>21</v>
      </c>
      <c r="AM12" s="3" t="s">
        <v>21</v>
      </c>
      <c r="AN12" s="3" t="s">
        <v>3</v>
      </c>
      <c r="AO12" s="3" t="s">
        <v>4</v>
      </c>
      <c r="AP12" s="3" t="s">
        <v>4</v>
      </c>
      <c r="AQ12" s="3" t="s">
        <v>4</v>
      </c>
      <c r="AR12" s="3"/>
      <c r="AS12" s="3" t="s">
        <v>6</v>
      </c>
      <c r="AT12" s="3" t="s">
        <v>3</v>
      </c>
      <c r="AU12" s="3" t="s">
        <v>4</v>
      </c>
      <c r="AV12" s="3" t="s">
        <v>4</v>
      </c>
      <c r="AW12" s="3" t="s">
        <v>4</v>
      </c>
      <c r="AX12" s="3" t="s">
        <v>4</v>
      </c>
      <c r="AY12" s="3" t="s">
        <v>4</v>
      </c>
      <c r="AZ12" s="3" t="s">
        <v>4</v>
      </c>
      <c r="BA12" s="3" t="s">
        <v>75</v>
      </c>
    </row>
    <row r="13" spans="1:53" ht="14.4">
      <c r="A13" t="s">
        <v>364</v>
      </c>
      <c r="B13" s="94">
        <v>11814</v>
      </c>
      <c r="C13" s="93" t="s">
        <v>683</v>
      </c>
      <c r="D13" s="88" t="s">
        <v>754</v>
      </c>
      <c r="E13" t="s">
        <v>74</v>
      </c>
      <c r="F13" t="s">
        <v>347</v>
      </c>
      <c r="G13" t="s">
        <v>22</v>
      </c>
      <c r="H13" t="s">
        <v>4</v>
      </c>
      <c r="I13" t="s">
        <v>4</v>
      </c>
      <c r="J13" t="s">
        <v>3</v>
      </c>
      <c r="K13" t="s">
        <v>3</v>
      </c>
      <c r="L13" t="s">
        <v>5</v>
      </c>
      <c r="M13" t="s">
        <v>4</v>
      </c>
      <c r="N13" t="s">
        <v>4</v>
      </c>
      <c r="O13" t="s">
        <v>4</v>
      </c>
      <c r="P13" t="s">
        <v>4</v>
      </c>
      <c r="Q13" t="s">
        <v>11</v>
      </c>
      <c r="R13" t="s">
        <v>5</v>
      </c>
      <c r="S13" t="s">
        <v>5</v>
      </c>
      <c r="T13" t="s">
        <v>4</v>
      </c>
      <c r="U13" t="s">
        <v>5</v>
      </c>
      <c r="V13" t="s">
        <v>10</v>
      </c>
      <c r="W13" t="s">
        <v>9</v>
      </c>
      <c r="X13" t="s">
        <v>3</v>
      </c>
      <c r="Y13" t="s">
        <v>4</v>
      </c>
      <c r="Z13" t="s">
        <v>5</v>
      </c>
      <c r="AA13" t="s">
        <v>4</v>
      </c>
      <c r="AB13" t="s">
        <v>4</v>
      </c>
      <c r="AC13" t="s">
        <v>4</v>
      </c>
      <c r="AD13" t="s">
        <v>4</v>
      </c>
      <c r="AE13" s="3" t="s">
        <v>131</v>
      </c>
      <c r="AF13" s="3" t="str">
        <f>IF(ISNUMBER(SEARCH("Do nothing", Officials_Data[[#This Row],[Column1]])), "Yes", "No")</f>
        <v>No</v>
      </c>
      <c r="AG13" s="98" t="str">
        <f>IF(ISNUMBER(SEARCH("Talk to the colleague about his/her behavior", Officials_Data[[#This Row],[Column1]])), "Yes", "No")</f>
        <v>No</v>
      </c>
      <c r="AH13" s="98" t="str">
        <f>IF(ISNUMBER(SEARCH("Report immediately to direct supervisor", Officials_Data[[#This Row],[Column1]])), "Yes", "No")</f>
        <v>No</v>
      </c>
      <c r="AI13" s="3" t="str">
        <f>IF(ISNUMBER(SEARCH("Report immediately to internal investigation body", Officials_Data[[#This Row],[Column1]])), "Yes", "No")</f>
        <v>Yes</v>
      </c>
      <c r="AJ13" s="3" t="str">
        <f>IF(ISNUMBER(SEARCH("Report immediately to external investigation body", Officials_Data[[#This Row],[Column1]])), "Yes", "No")</f>
        <v>No</v>
      </c>
      <c r="AK13" s="3" t="s">
        <v>14</v>
      </c>
      <c r="AL13" s="3" t="s">
        <v>22</v>
      </c>
      <c r="AM13" s="3"/>
      <c r="AN13" s="3"/>
      <c r="AO13" s="3"/>
      <c r="AP13" s="3"/>
      <c r="AQ13" s="3"/>
      <c r="AR13" s="3" t="s">
        <v>3</v>
      </c>
      <c r="AS13" s="3" t="s">
        <v>6</v>
      </c>
      <c r="AT13" s="3" t="s">
        <v>5</v>
      </c>
      <c r="AU13" s="3" t="s">
        <v>6</v>
      </c>
      <c r="AV13" s="3" t="s">
        <v>3</v>
      </c>
      <c r="AW13" s="3" t="s">
        <v>3</v>
      </c>
      <c r="AX13" s="3" t="s">
        <v>4</v>
      </c>
      <c r="AY13" s="3" t="s">
        <v>3</v>
      </c>
      <c r="AZ13" s="3" t="s">
        <v>3</v>
      </c>
      <c r="BA13" s="3" t="s">
        <v>75</v>
      </c>
    </row>
    <row r="14" spans="1:53" ht="14.4">
      <c r="A14" t="s">
        <v>365</v>
      </c>
      <c r="B14" s="94">
        <v>11816</v>
      </c>
      <c r="C14" s="93" t="s">
        <v>684</v>
      </c>
      <c r="D14" s="88" t="s">
        <v>754</v>
      </c>
      <c r="E14" t="s">
        <v>72</v>
      </c>
      <c r="F14" t="s">
        <v>350</v>
      </c>
      <c r="G14" t="s">
        <v>22</v>
      </c>
      <c r="H14" t="s">
        <v>3</v>
      </c>
      <c r="I14" t="s">
        <v>3</v>
      </c>
      <c r="J14" t="s">
        <v>3</v>
      </c>
      <c r="K14" t="s">
        <v>3</v>
      </c>
      <c r="L14" t="s">
        <v>3</v>
      </c>
      <c r="M14" t="s">
        <v>3</v>
      </c>
      <c r="N14" t="s">
        <v>3</v>
      </c>
      <c r="O14" t="s">
        <v>4</v>
      </c>
      <c r="P14" t="s">
        <v>6</v>
      </c>
      <c r="Q14" t="s">
        <v>12</v>
      </c>
      <c r="R14" t="s">
        <v>4</v>
      </c>
      <c r="S14" t="s">
        <v>4</v>
      </c>
      <c r="T14" t="s">
        <v>3</v>
      </c>
      <c r="U14" t="s">
        <v>5</v>
      </c>
      <c r="V14" t="s">
        <v>9</v>
      </c>
      <c r="W14" t="s">
        <v>9</v>
      </c>
      <c r="X14" t="s">
        <v>4</v>
      </c>
      <c r="Y14" t="s">
        <v>4</v>
      </c>
      <c r="Z14" t="s">
        <v>3</v>
      </c>
      <c r="AA14" t="s">
        <v>4</v>
      </c>
      <c r="AB14" t="s">
        <v>3</v>
      </c>
      <c r="AC14" t="s">
        <v>3</v>
      </c>
      <c r="AD14" t="s">
        <v>3</v>
      </c>
      <c r="AE14" s="3" t="s">
        <v>758</v>
      </c>
      <c r="AF14" s="3" t="str">
        <f>IF(ISNUMBER(SEARCH("Do nothing", Officials_Data[[#This Row],[Column1]])), "Yes", "No")</f>
        <v>No</v>
      </c>
      <c r="AG14" s="98" t="str">
        <f>IF(ISNUMBER(SEARCH("Talk to the colleague about his/her behavior", Officials_Data[[#This Row],[Column1]])), "Yes", "No")</f>
        <v>No</v>
      </c>
      <c r="AH14" s="98" t="str">
        <f>IF(ISNUMBER(SEARCH("Report immediately to direct supervisor", Officials_Data[[#This Row],[Column1]])), "Yes", "No")</f>
        <v>Yes</v>
      </c>
      <c r="AI14" s="3" t="str">
        <f>IF(ISNUMBER(SEARCH("Report immediately to internal investigation body", Officials_Data[[#This Row],[Column1]])), "Yes", "No")</f>
        <v>Yes</v>
      </c>
      <c r="AJ14" s="3" t="str">
        <f>IF(ISNUMBER(SEARCH("Report immediately to external investigation body", Officials_Data[[#This Row],[Column1]])), "Yes", "No")</f>
        <v>No</v>
      </c>
      <c r="AK14" s="3" t="s">
        <v>14</v>
      </c>
      <c r="AL14" s="3" t="s">
        <v>21</v>
      </c>
      <c r="AM14" s="3" t="s">
        <v>21</v>
      </c>
      <c r="AN14" s="3" t="s">
        <v>3</v>
      </c>
      <c r="AO14" s="3" t="s">
        <v>3</v>
      </c>
      <c r="AP14" s="3" t="s">
        <v>4</v>
      </c>
      <c r="AQ14" s="3" t="s">
        <v>3</v>
      </c>
      <c r="AR14" s="3"/>
      <c r="AS14" s="3" t="s">
        <v>4</v>
      </c>
      <c r="AT14" s="3" t="s">
        <v>5</v>
      </c>
      <c r="AU14" s="3" t="s">
        <v>5</v>
      </c>
      <c r="AV14" s="3" t="s">
        <v>3</v>
      </c>
      <c r="AW14" s="3" t="s">
        <v>3</v>
      </c>
      <c r="AX14" s="3" t="s">
        <v>4</v>
      </c>
      <c r="AY14" s="3" t="s">
        <v>3</v>
      </c>
      <c r="AZ14" s="3" t="s">
        <v>3</v>
      </c>
      <c r="BA14" s="3" t="s">
        <v>73</v>
      </c>
    </row>
    <row r="15" spans="1:53" ht="14.4">
      <c r="A15" t="s">
        <v>366</v>
      </c>
      <c r="B15" s="94">
        <v>11817</v>
      </c>
      <c r="C15" s="93" t="s">
        <v>685</v>
      </c>
      <c r="D15" s="88" t="s">
        <v>754</v>
      </c>
      <c r="E15" t="s">
        <v>757</v>
      </c>
      <c r="F15" t="s">
        <v>347</v>
      </c>
      <c r="G15" t="s">
        <v>22</v>
      </c>
      <c r="H15" t="s">
        <v>5</v>
      </c>
      <c r="I15" t="s">
        <v>4</v>
      </c>
      <c r="J15" t="s">
        <v>6</v>
      </c>
      <c r="K15" t="s">
        <v>3</v>
      </c>
      <c r="L15" t="s">
        <v>3</v>
      </c>
      <c r="M15" t="s">
        <v>5</v>
      </c>
      <c r="N15" t="s">
        <v>4</v>
      </c>
      <c r="O15" t="s">
        <v>4</v>
      </c>
      <c r="P15" t="s">
        <v>5</v>
      </c>
      <c r="Q15" t="s">
        <v>12</v>
      </c>
      <c r="R15" t="s">
        <v>5</v>
      </c>
      <c r="S15" t="s">
        <v>5</v>
      </c>
      <c r="T15" t="s">
        <v>4</v>
      </c>
      <c r="U15" t="s">
        <v>4</v>
      </c>
      <c r="V15" t="s">
        <v>9</v>
      </c>
      <c r="W15" t="s">
        <v>9</v>
      </c>
      <c r="X15" t="s">
        <v>3</v>
      </c>
      <c r="Y15" t="s">
        <v>3</v>
      </c>
      <c r="Z15" t="s">
        <v>5</v>
      </c>
      <c r="AA15" t="s">
        <v>4</v>
      </c>
      <c r="AB15" t="s">
        <v>4</v>
      </c>
      <c r="AC15" t="s">
        <v>4</v>
      </c>
      <c r="AD15" t="s">
        <v>5</v>
      </c>
      <c r="AE15" s="3" t="s">
        <v>129</v>
      </c>
      <c r="AF15" s="3" t="str">
        <f>IF(ISNUMBER(SEARCH("Do nothing", Officials_Data[[#This Row],[Column1]])), "Yes", "No")</f>
        <v>No</v>
      </c>
      <c r="AG15" s="98" t="str">
        <f>IF(ISNUMBER(SEARCH("Talk to the colleague about his/her behavior", Officials_Data[[#This Row],[Column1]])), "Yes", "No")</f>
        <v>No</v>
      </c>
      <c r="AH15" s="98" t="str">
        <f>IF(ISNUMBER(SEARCH("Report immediately to direct supervisor", Officials_Data[[#This Row],[Column1]])), "Yes", "No")</f>
        <v>Yes</v>
      </c>
      <c r="AI15" s="3" t="str">
        <f>IF(ISNUMBER(SEARCH("Report immediately to internal investigation body", Officials_Data[[#This Row],[Column1]])), "Yes", "No")</f>
        <v>No</v>
      </c>
      <c r="AJ15" s="3" t="str">
        <f>IF(ISNUMBER(SEARCH("Report immediately to external investigation body", Officials_Data[[#This Row],[Column1]])), "Yes", "No")</f>
        <v>No</v>
      </c>
      <c r="AK15" s="3" t="s">
        <v>14</v>
      </c>
      <c r="AL15" s="3" t="s">
        <v>21</v>
      </c>
      <c r="AM15" s="3" t="s">
        <v>21</v>
      </c>
      <c r="AN15" s="3" t="s">
        <v>3</v>
      </c>
      <c r="AO15" s="3" t="s">
        <v>3</v>
      </c>
      <c r="AP15" s="3" t="s">
        <v>4</v>
      </c>
      <c r="AQ15" s="3" t="s">
        <v>3</v>
      </c>
      <c r="AR15" s="3"/>
      <c r="AS15" s="3" t="s">
        <v>6</v>
      </c>
      <c r="AT15" s="3" t="s">
        <v>3</v>
      </c>
      <c r="AU15" s="3" t="s">
        <v>5</v>
      </c>
      <c r="AV15" s="3" t="s">
        <v>3</v>
      </c>
      <c r="AW15" s="3" t="s">
        <v>3</v>
      </c>
      <c r="AX15" s="3" t="s">
        <v>3</v>
      </c>
      <c r="AY15" s="3" t="s">
        <v>3</v>
      </c>
      <c r="AZ15" s="3" t="s">
        <v>3</v>
      </c>
      <c r="BA15" s="3" t="s">
        <v>75</v>
      </c>
    </row>
    <row r="16" spans="1:53" ht="14.4">
      <c r="A16" t="s">
        <v>367</v>
      </c>
      <c r="B16" s="94">
        <v>11818</v>
      </c>
      <c r="C16" s="93" t="s">
        <v>686</v>
      </c>
      <c r="D16" s="88" t="s">
        <v>754</v>
      </c>
      <c r="E16" t="s">
        <v>74</v>
      </c>
      <c r="F16" t="s">
        <v>347</v>
      </c>
      <c r="G16" t="s">
        <v>22</v>
      </c>
      <c r="H16" t="s">
        <v>3</v>
      </c>
      <c r="I16" t="s">
        <v>3</v>
      </c>
      <c r="J16" t="s">
        <v>3</v>
      </c>
      <c r="K16" t="s">
        <v>3</v>
      </c>
      <c r="L16" t="s">
        <v>3</v>
      </c>
      <c r="M16" t="s">
        <v>3</v>
      </c>
      <c r="N16" t="s">
        <v>3</v>
      </c>
      <c r="O16" t="s">
        <v>3</v>
      </c>
      <c r="P16" t="s">
        <v>5</v>
      </c>
      <c r="Q16" t="s">
        <v>12</v>
      </c>
      <c r="R16" t="s">
        <v>3</v>
      </c>
      <c r="S16" t="s">
        <v>4</v>
      </c>
      <c r="T16" t="s">
        <v>3</v>
      </c>
      <c r="U16" t="s">
        <v>3</v>
      </c>
      <c r="V16" t="s">
        <v>9</v>
      </c>
      <c r="W16" t="s">
        <v>9</v>
      </c>
      <c r="X16" t="s">
        <v>3</v>
      </c>
      <c r="Y16" t="s">
        <v>5</v>
      </c>
      <c r="Z16" t="s">
        <v>3</v>
      </c>
      <c r="AA16" t="s">
        <v>3</v>
      </c>
      <c r="AB16" t="s">
        <v>3</v>
      </c>
      <c r="AC16" t="s">
        <v>3</v>
      </c>
      <c r="AD16" t="s">
        <v>3</v>
      </c>
      <c r="AE16" s="3" t="s">
        <v>129</v>
      </c>
      <c r="AF16" s="3" t="str">
        <f>IF(ISNUMBER(SEARCH("Do nothing", Officials_Data[[#This Row],[Column1]])), "Yes", "No")</f>
        <v>No</v>
      </c>
      <c r="AG16" s="98" t="str">
        <f>IF(ISNUMBER(SEARCH("Talk to the colleague about his/her behavior", Officials_Data[[#This Row],[Column1]])), "Yes", "No")</f>
        <v>No</v>
      </c>
      <c r="AH16" s="98" t="str">
        <f>IF(ISNUMBER(SEARCH("Report immediately to direct supervisor", Officials_Data[[#This Row],[Column1]])), "Yes", "No")</f>
        <v>Yes</v>
      </c>
      <c r="AI16" s="3" t="str">
        <f>IF(ISNUMBER(SEARCH("Report immediately to internal investigation body", Officials_Data[[#This Row],[Column1]])), "Yes", "No")</f>
        <v>No</v>
      </c>
      <c r="AJ16" s="3" t="str">
        <f>IF(ISNUMBER(SEARCH("Report immediately to external investigation body", Officials_Data[[#This Row],[Column1]])), "Yes", "No")</f>
        <v>No</v>
      </c>
      <c r="AK16" s="3" t="s">
        <v>14</v>
      </c>
      <c r="AL16" s="3" t="s">
        <v>21</v>
      </c>
      <c r="AM16" s="3" t="s">
        <v>21</v>
      </c>
      <c r="AN16" s="3" t="s">
        <v>3</v>
      </c>
      <c r="AO16" s="3" t="s">
        <v>3</v>
      </c>
      <c r="AP16" s="3" t="s">
        <v>3</v>
      </c>
      <c r="AQ16" s="3" t="s">
        <v>3</v>
      </c>
      <c r="AR16" s="3"/>
      <c r="AS16" s="3" t="s">
        <v>5</v>
      </c>
      <c r="AT16" s="3" t="s">
        <v>3</v>
      </c>
      <c r="AU16" s="3" t="s">
        <v>5</v>
      </c>
      <c r="AV16" s="3" t="s">
        <v>3</v>
      </c>
      <c r="AW16" s="3" t="s">
        <v>3</v>
      </c>
      <c r="AX16" s="3" t="s">
        <v>3</v>
      </c>
      <c r="AY16" s="3" t="s">
        <v>3</v>
      </c>
      <c r="AZ16" s="3" t="s">
        <v>3</v>
      </c>
      <c r="BA16" s="3" t="s">
        <v>75</v>
      </c>
    </row>
    <row r="17" spans="1:53" ht="14.4">
      <c r="A17" t="s">
        <v>368</v>
      </c>
      <c r="B17" s="94">
        <v>11821</v>
      </c>
      <c r="C17" s="93" t="s">
        <v>687</v>
      </c>
      <c r="D17" s="88" t="s">
        <v>754</v>
      </c>
      <c r="E17" t="s">
        <v>72</v>
      </c>
      <c r="F17" t="s">
        <v>346</v>
      </c>
      <c r="G17" t="s">
        <v>22</v>
      </c>
      <c r="H17" t="s">
        <v>5</v>
      </c>
      <c r="I17" t="s">
        <v>4</v>
      </c>
      <c r="J17" t="s">
        <v>5</v>
      </c>
      <c r="K17" t="s">
        <v>3</v>
      </c>
      <c r="L17" t="s">
        <v>4</v>
      </c>
      <c r="M17" t="s">
        <v>4</v>
      </c>
      <c r="N17" t="s">
        <v>4</v>
      </c>
      <c r="O17" t="s">
        <v>5</v>
      </c>
      <c r="P17" t="s">
        <v>5</v>
      </c>
      <c r="Q17" t="s">
        <v>12</v>
      </c>
      <c r="R17" t="s">
        <v>4</v>
      </c>
      <c r="S17" t="s">
        <v>5</v>
      </c>
      <c r="T17" t="s">
        <v>4</v>
      </c>
      <c r="U17" t="s">
        <v>5</v>
      </c>
      <c r="V17" t="s">
        <v>11</v>
      </c>
      <c r="W17" t="s">
        <v>11</v>
      </c>
      <c r="X17" t="s">
        <v>4</v>
      </c>
      <c r="Y17" t="s">
        <v>5</v>
      </c>
      <c r="Z17" t="s">
        <v>5</v>
      </c>
      <c r="AA17" t="s">
        <v>5</v>
      </c>
      <c r="AB17" t="s">
        <v>5</v>
      </c>
      <c r="AC17" t="s">
        <v>4</v>
      </c>
      <c r="AD17" t="s">
        <v>4</v>
      </c>
      <c r="AE17" s="3" t="s">
        <v>755</v>
      </c>
      <c r="AF17" s="3" t="str">
        <f>IF(ISNUMBER(SEARCH("Do nothing", Officials_Data[[#This Row],[Column1]])), "Yes", "No")</f>
        <v>No</v>
      </c>
      <c r="AG17" s="98" t="str">
        <f>IF(ISNUMBER(SEARCH("Talk to the colleague about his/her behavior", Officials_Data[[#This Row],[Column1]])), "Yes", "No")</f>
        <v>Yes</v>
      </c>
      <c r="AH17" s="98" t="str">
        <f>IF(ISNUMBER(SEARCH("Report immediately to direct supervisor", Officials_Data[[#This Row],[Column1]])), "Yes", "No")</f>
        <v>No</v>
      </c>
      <c r="AI17" s="3" t="str">
        <f>IF(ISNUMBER(SEARCH("Report immediately to internal investigation body", Officials_Data[[#This Row],[Column1]])), "Yes", "No")</f>
        <v>No</v>
      </c>
      <c r="AJ17" s="3" t="str">
        <f>IF(ISNUMBER(SEARCH("Report immediately to external investigation body", Officials_Data[[#This Row],[Column1]])), "Yes", "No")</f>
        <v>No</v>
      </c>
      <c r="AK17" s="3" t="s">
        <v>20</v>
      </c>
      <c r="AL17" s="3" t="s">
        <v>21</v>
      </c>
      <c r="AM17" s="3" t="s">
        <v>21</v>
      </c>
      <c r="AN17" s="3" t="s">
        <v>4</v>
      </c>
      <c r="AO17" s="3" t="s">
        <v>5</v>
      </c>
      <c r="AP17" s="3" t="s">
        <v>4</v>
      </c>
      <c r="AQ17" s="3" t="s">
        <v>4</v>
      </c>
      <c r="AR17" s="3"/>
      <c r="AS17" s="3" t="s">
        <v>6</v>
      </c>
      <c r="AT17" s="3" t="s">
        <v>3</v>
      </c>
      <c r="AU17" s="3" t="s">
        <v>4</v>
      </c>
      <c r="AV17" s="3" t="s">
        <v>5</v>
      </c>
      <c r="AW17" s="3" t="s">
        <v>4</v>
      </c>
      <c r="AX17" s="3" t="s">
        <v>4</v>
      </c>
      <c r="AY17" s="3" t="s">
        <v>4</v>
      </c>
      <c r="AZ17" s="3" t="s">
        <v>4</v>
      </c>
      <c r="BA17" s="3" t="s">
        <v>75</v>
      </c>
    </row>
    <row r="18" spans="1:53" ht="14.4">
      <c r="A18" t="s">
        <v>369</v>
      </c>
      <c r="B18" s="94">
        <v>11822</v>
      </c>
      <c r="C18" s="93" t="s">
        <v>688</v>
      </c>
      <c r="D18" s="88" t="s">
        <v>754</v>
      </c>
      <c r="E18" t="s">
        <v>72</v>
      </c>
      <c r="F18" t="s">
        <v>347</v>
      </c>
      <c r="G18" t="s">
        <v>22</v>
      </c>
      <c r="H18" t="s">
        <v>4</v>
      </c>
      <c r="I18" t="s">
        <v>4</v>
      </c>
      <c r="J18" t="s">
        <v>5</v>
      </c>
      <c r="K18" t="s">
        <v>4</v>
      </c>
      <c r="L18" t="s">
        <v>3</v>
      </c>
      <c r="M18" t="s">
        <v>3</v>
      </c>
      <c r="N18" t="s">
        <v>3</v>
      </c>
      <c r="O18" t="s">
        <v>4</v>
      </c>
      <c r="P18" t="s">
        <v>4</v>
      </c>
      <c r="Q18" t="s">
        <v>12</v>
      </c>
      <c r="R18" t="s">
        <v>4</v>
      </c>
      <c r="S18" t="s">
        <v>4</v>
      </c>
      <c r="T18" t="s">
        <v>4</v>
      </c>
      <c r="U18" t="s">
        <v>3</v>
      </c>
      <c r="V18" t="s">
        <v>10</v>
      </c>
      <c r="W18" t="s">
        <v>9</v>
      </c>
      <c r="X18" t="s">
        <v>3</v>
      </c>
      <c r="Y18" t="s">
        <v>4</v>
      </c>
      <c r="Z18" t="s">
        <v>3</v>
      </c>
      <c r="AA18" t="s">
        <v>4</v>
      </c>
      <c r="AB18" t="s">
        <v>3</v>
      </c>
      <c r="AC18" t="s">
        <v>6</v>
      </c>
      <c r="AD18" t="s">
        <v>6</v>
      </c>
      <c r="AE18" s="3" t="s">
        <v>129</v>
      </c>
      <c r="AF18" s="3" t="str">
        <f>IF(ISNUMBER(SEARCH("Do nothing", Officials_Data[[#This Row],[Column1]])), "Yes", "No")</f>
        <v>No</v>
      </c>
      <c r="AG18" s="98" t="str">
        <f>IF(ISNUMBER(SEARCH("Talk to the colleague about his/her behavior", Officials_Data[[#This Row],[Column1]])), "Yes", "No")</f>
        <v>No</v>
      </c>
      <c r="AH18" s="98" t="str">
        <f>IF(ISNUMBER(SEARCH("Report immediately to direct supervisor", Officials_Data[[#This Row],[Column1]])), "Yes", "No")</f>
        <v>Yes</v>
      </c>
      <c r="AI18" s="3" t="str">
        <f>IF(ISNUMBER(SEARCH("Report immediately to internal investigation body", Officials_Data[[#This Row],[Column1]])), "Yes", "No")</f>
        <v>No</v>
      </c>
      <c r="AJ18" s="3" t="str">
        <f>IF(ISNUMBER(SEARCH("Report immediately to external investigation body", Officials_Data[[#This Row],[Column1]])), "Yes", "No")</f>
        <v>No</v>
      </c>
      <c r="AK18" s="3" t="s">
        <v>14</v>
      </c>
      <c r="AL18" s="3" t="s">
        <v>21</v>
      </c>
      <c r="AM18" s="3" t="s">
        <v>22</v>
      </c>
      <c r="AN18" s="3" t="s">
        <v>3</v>
      </c>
      <c r="AO18" s="3" t="s">
        <v>4</v>
      </c>
      <c r="AP18" s="3" t="s">
        <v>6</v>
      </c>
      <c r="AQ18" s="3" t="s">
        <v>4</v>
      </c>
      <c r="AR18" s="3"/>
      <c r="AS18" s="3" t="s">
        <v>6</v>
      </c>
      <c r="AT18" s="3" t="s">
        <v>6</v>
      </c>
      <c r="AU18" s="3" t="s">
        <v>6</v>
      </c>
      <c r="AV18" s="3" t="s">
        <v>4</v>
      </c>
      <c r="AW18" s="3" t="s">
        <v>3</v>
      </c>
      <c r="AX18" s="3" t="s">
        <v>4</v>
      </c>
      <c r="AY18" s="3" t="s">
        <v>3</v>
      </c>
      <c r="AZ18" s="3" t="s">
        <v>3</v>
      </c>
      <c r="BA18" s="3" t="s">
        <v>75</v>
      </c>
    </row>
    <row r="19" spans="1:53" ht="14.4">
      <c r="A19" t="s">
        <v>370</v>
      </c>
      <c r="B19" s="94">
        <v>11823</v>
      </c>
      <c r="C19" s="93" t="s">
        <v>688</v>
      </c>
      <c r="D19" s="88" t="s">
        <v>754</v>
      </c>
      <c r="E19" t="s">
        <v>72</v>
      </c>
      <c r="F19" t="s">
        <v>347</v>
      </c>
      <c r="G19" t="s">
        <v>22</v>
      </c>
      <c r="H19" t="s">
        <v>4</v>
      </c>
      <c r="I19" t="s">
        <v>3</v>
      </c>
      <c r="J19" t="s">
        <v>4</v>
      </c>
      <c r="K19" t="s">
        <v>3</v>
      </c>
      <c r="L19" t="s">
        <v>4</v>
      </c>
      <c r="M19" t="s">
        <v>3</v>
      </c>
      <c r="N19" t="s">
        <v>3</v>
      </c>
      <c r="O19" t="s">
        <v>4</v>
      </c>
      <c r="P19" t="s">
        <v>5</v>
      </c>
      <c r="Q19" t="s">
        <v>11</v>
      </c>
      <c r="R19" t="s">
        <v>4</v>
      </c>
      <c r="S19" t="s">
        <v>4</v>
      </c>
      <c r="T19" t="s">
        <v>4</v>
      </c>
      <c r="U19" t="s">
        <v>4</v>
      </c>
      <c r="V19" t="s">
        <v>9</v>
      </c>
      <c r="W19" t="s">
        <v>9</v>
      </c>
      <c r="X19" t="s">
        <v>4</v>
      </c>
      <c r="Y19" t="s">
        <v>4</v>
      </c>
      <c r="Z19" t="s">
        <v>4</v>
      </c>
      <c r="AA19" t="s">
        <v>4</v>
      </c>
      <c r="AB19" t="s">
        <v>4</v>
      </c>
      <c r="AC19" t="s">
        <v>4</v>
      </c>
      <c r="AD19" t="s">
        <v>4</v>
      </c>
      <c r="AE19" s="3" t="s">
        <v>759</v>
      </c>
      <c r="AF19" s="3" t="str">
        <f>IF(ISNUMBER(SEARCH("Do nothing", Officials_Data[[#This Row],[Column1]])), "Yes", "No")</f>
        <v>No</v>
      </c>
      <c r="AG19" s="98" t="str">
        <f>IF(ISNUMBER(SEARCH("Talk to the colleague about his/her behavior", Officials_Data[[#This Row],[Column1]])), "Yes", "No")</f>
        <v>Yes</v>
      </c>
      <c r="AH19" s="98" t="str">
        <f>IF(ISNUMBER(SEARCH("Report immediately to direct supervisor", Officials_Data[[#This Row],[Column1]])), "Yes", "No")</f>
        <v>Yes</v>
      </c>
      <c r="AI19" s="3" t="str">
        <f>IF(ISNUMBER(SEARCH("Report immediately to internal investigation body", Officials_Data[[#This Row],[Column1]])), "Yes", "No")</f>
        <v>No</v>
      </c>
      <c r="AJ19" s="3" t="str">
        <f>IF(ISNUMBER(SEARCH("Report immediately to external investigation body", Officials_Data[[#This Row],[Column1]])), "Yes", "No")</f>
        <v>No</v>
      </c>
      <c r="AK19" s="3" t="s">
        <v>14</v>
      </c>
      <c r="AL19" s="3" t="s">
        <v>21</v>
      </c>
      <c r="AM19" s="3" t="s">
        <v>21</v>
      </c>
      <c r="AN19" s="3" t="s">
        <v>4</v>
      </c>
      <c r="AO19" s="3" t="s">
        <v>4</v>
      </c>
      <c r="AP19" s="3" t="s">
        <v>3</v>
      </c>
      <c r="AQ19" s="3" t="s">
        <v>3</v>
      </c>
      <c r="AR19" s="3"/>
      <c r="AS19" s="3" t="s">
        <v>5</v>
      </c>
      <c r="AT19" s="3" t="s">
        <v>6</v>
      </c>
      <c r="AU19" s="3" t="s">
        <v>4</v>
      </c>
      <c r="AV19" s="3" t="s">
        <v>4</v>
      </c>
      <c r="AW19" s="3" t="s">
        <v>4</v>
      </c>
      <c r="AX19" s="3" t="s">
        <v>4</v>
      </c>
      <c r="AY19" s="3" t="s">
        <v>3</v>
      </c>
      <c r="AZ19" s="3" t="s">
        <v>3</v>
      </c>
      <c r="BA19" s="3" t="s">
        <v>75</v>
      </c>
    </row>
    <row r="20" spans="1:53" ht="14.4">
      <c r="A20" t="s">
        <v>371</v>
      </c>
      <c r="B20" s="94">
        <v>11824</v>
      </c>
      <c r="C20" s="93" t="s">
        <v>688</v>
      </c>
      <c r="D20" s="88" t="s">
        <v>754</v>
      </c>
      <c r="E20" t="s">
        <v>72</v>
      </c>
      <c r="F20" t="s">
        <v>350</v>
      </c>
      <c r="G20" t="s">
        <v>21</v>
      </c>
      <c r="H20" t="s">
        <v>4</v>
      </c>
      <c r="I20" t="s">
        <v>5</v>
      </c>
      <c r="J20" t="s">
        <v>3</v>
      </c>
      <c r="K20" t="s">
        <v>3</v>
      </c>
      <c r="L20" t="s">
        <v>3</v>
      </c>
      <c r="M20" t="s">
        <v>4</v>
      </c>
      <c r="N20" t="s">
        <v>4</v>
      </c>
      <c r="O20" t="s">
        <v>4</v>
      </c>
      <c r="P20" t="s">
        <v>5</v>
      </c>
      <c r="Q20" t="s">
        <v>12</v>
      </c>
      <c r="R20" t="s">
        <v>4</v>
      </c>
      <c r="S20" t="s">
        <v>4</v>
      </c>
      <c r="T20" t="s">
        <v>4</v>
      </c>
      <c r="U20" t="s">
        <v>3</v>
      </c>
      <c r="V20" t="s">
        <v>9</v>
      </c>
      <c r="W20" t="s">
        <v>9</v>
      </c>
      <c r="X20" t="s">
        <v>4</v>
      </c>
      <c r="Y20" t="s">
        <v>4</v>
      </c>
      <c r="Z20" t="s">
        <v>3</v>
      </c>
      <c r="AA20" t="s">
        <v>4</v>
      </c>
      <c r="AB20" t="s">
        <v>4</v>
      </c>
      <c r="AC20" t="s">
        <v>5</v>
      </c>
      <c r="AD20" t="s">
        <v>5</v>
      </c>
      <c r="AE20" s="3" t="s">
        <v>129</v>
      </c>
      <c r="AF20" s="3" t="str">
        <f>IF(ISNUMBER(SEARCH("Do nothing", Officials_Data[[#This Row],[Column1]])), "Yes", "No")</f>
        <v>No</v>
      </c>
      <c r="AG20" s="98" t="str">
        <f>IF(ISNUMBER(SEARCH("Talk to the colleague about his/her behavior", Officials_Data[[#This Row],[Column1]])), "Yes", "No")</f>
        <v>No</v>
      </c>
      <c r="AH20" s="98" t="str">
        <f>IF(ISNUMBER(SEARCH("Report immediately to direct supervisor", Officials_Data[[#This Row],[Column1]])), "Yes", "No")</f>
        <v>Yes</v>
      </c>
      <c r="AI20" s="3" t="str">
        <f>IF(ISNUMBER(SEARCH("Report immediately to internal investigation body", Officials_Data[[#This Row],[Column1]])), "Yes", "No")</f>
        <v>No</v>
      </c>
      <c r="AJ20" s="3" t="str">
        <f>IF(ISNUMBER(SEARCH("Report immediately to external investigation body", Officials_Data[[#This Row],[Column1]])), "Yes", "No")</f>
        <v>No</v>
      </c>
      <c r="AK20" s="3" t="s">
        <v>14</v>
      </c>
      <c r="AL20" s="3" t="s">
        <v>21</v>
      </c>
      <c r="AM20" s="3" t="s">
        <v>21</v>
      </c>
      <c r="AN20" s="3" t="s">
        <v>3</v>
      </c>
      <c r="AO20" s="3" t="s">
        <v>5</v>
      </c>
      <c r="AP20" s="3" t="s">
        <v>5</v>
      </c>
      <c r="AQ20" s="3" t="s">
        <v>3</v>
      </c>
      <c r="AR20" s="3"/>
      <c r="AS20" s="3" t="s">
        <v>6</v>
      </c>
      <c r="AT20" s="3" t="s">
        <v>3</v>
      </c>
      <c r="AU20" s="3" t="s">
        <v>5</v>
      </c>
      <c r="AV20" s="3" t="s">
        <v>4</v>
      </c>
      <c r="AW20" s="3" t="s">
        <v>3</v>
      </c>
      <c r="AX20" s="3" t="s">
        <v>4</v>
      </c>
      <c r="AY20" s="3" t="s">
        <v>3</v>
      </c>
      <c r="AZ20" s="3" t="s">
        <v>3</v>
      </c>
      <c r="BA20" s="3" t="s">
        <v>75</v>
      </c>
    </row>
    <row r="21" spans="1:53" ht="14.4">
      <c r="A21" t="s">
        <v>372</v>
      </c>
      <c r="B21" s="94">
        <v>11825</v>
      </c>
      <c r="C21" s="93" t="s">
        <v>689</v>
      </c>
      <c r="D21" s="88" t="s">
        <v>754</v>
      </c>
      <c r="E21" t="s">
        <v>74</v>
      </c>
      <c r="F21" t="s">
        <v>350</v>
      </c>
      <c r="G21" t="s">
        <v>21</v>
      </c>
      <c r="H21" t="s">
        <v>4</v>
      </c>
      <c r="I21" t="s">
        <v>4</v>
      </c>
      <c r="J21" t="s">
        <v>4</v>
      </c>
      <c r="K21" t="s">
        <v>3</v>
      </c>
      <c r="L21" t="s">
        <v>4</v>
      </c>
      <c r="M21" t="s">
        <v>3</v>
      </c>
      <c r="N21" t="s">
        <v>4</v>
      </c>
      <c r="O21" t="s">
        <v>4</v>
      </c>
      <c r="P21" t="s">
        <v>5</v>
      </c>
      <c r="Q21" t="s">
        <v>12</v>
      </c>
      <c r="R21" t="s">
        <v>4</v>
      </c>
      <c r="S21" t="s">
        <v>4</v>
      </c>
      <c r="T21" t="s">
        <v>4</v>
      </c>
      <c r="U21" t="s">
        <v>5</v>
      </c>
      <c r="V21" t="s">
        <v>10</v>
      </c>
      <c r="W21" t="s">
        <v>9</v>
      </c>
      <c r="X21" t="s">
        <v>3</v>
      </c>
      <c r="Y21" t="s">
        <v>4</v>
      </c>
      <c r="Z21" t="s">
        <v>4</v>
      </c>
      <c r="AA21" t="s">
        <v>4</v>
      </c>
      <c r="AB21" t="s">
        <v>4</v>
      </c>
      <c r="AC21" t="s">
        <v>4</v>
      </c>
      <c r="AD21" t="s">
        <v>4</v>
      </c>
      <c r="AE21" s="3" t="s">
        <v>756</v>
      </c>
      <c r="AF21" s="3" t="str">
        <f>IF(ISNUMBER(SEARCH("Do nothing", Officials_Data[[#This Row],[Column1]])), "Yes", "No")</f>
        <v>No</v>
      </c>
      <c r="AG21" s="98" t="str">
        <f>IF(ISNUMBER(SEARCH("Talk to the colleague about his/her behavior", Officials_Data[[#This Row],[Column1]])), "Yes", "No")</f>
        <v>Yes</v>
      </c>
      <c r="AH21" s="98" t="str">
        <f>IF(ISNUMBER(SEARCH("Report immediately to direct supervisor", Officials_Data[[#This Row],[Column1]])), "Yes", "No")</f>
        <v>Yes</v>
      </c>
      <c r="AI21" s="3" t="str">
        <f>IF(ISNUMBER(SEARCH("Report immediately to internal investigation body", Officials_Data[[#This Row],[Column1]])), "Yes", "No")</f>
        <v>No</v>
      </c>
      <c r="AJ21" s="3" t="str">
        <f>IF(ISNUMBER(SEARCH("Report immediately to external investigation body", Officials_Data[[#This Row],[Column1]])), "Yes", "No")</f>
        <v>No</v>
      </c>
      <c r="AK21" s="3" t="s">
        <v>14</v>
      </c>
      <c r="AL21" s="3" t="s">
        <v>21</v>
      </c>
      <c r="AM21" s="3" t="s">
        <v>21</v>
      </c>
      <c r="AN21" s="3" t="s">
        <v>4</v>
      </c>
      <c r="AO21" s="3" t="s">
        <v>4</v>
      </c>
      <c r="AP21" s="3" t="s">
        <v>4</v>
      </c>
      <c r="AQ21" s="3" t="s">
        <v>4</v>
      </c>
      <c r="AR21" s="3"/>
      <c r="AS21" s="3" t="s">
        <v>5</v>
      </c>
      <c r="AT21" s="3" t="s">
        <v>4</v>
      </c>
      <c r="AU21" s="3" t="s">
        <v>4</v>
      </c>
      <c r="AV21" s="3" t="s">
        <v>4</v>
      </c>
      <c r="AW21" s="3" t="s">
        <v>4</v>
      </c>
      <c r="AX21" s="3" t="s">
        <v>4</v>
      </c>
      <c r="AY21" s="3" t="s">
        <v>4</v>
      </c>
      <c r="AZ21" s="3" t="s">
        <v>4</v>
      </c>
      <c r="BA21" s="3" t="s">
        <v>75</v>
      </c>
    </row>
    <row r="22" spans="1:53" ht="14.4">
      <c r="A22" t="s">
        <v>373</v>
      </c>
      <c r="B22" s="94">
        <v>11826</v>
      </c>
      <c r="C22" s="93" t="s">
        <v>690</v>
      </c>
      <c r="D22" s="88" t="s">
        <v>754</v>
      </c>
      <c r="E22" t="s">
        <v>74</v>
      </c>
      <c r="F22" t="s">
        <v>350</v>
      </c>
      <c r="G22" t="s">
        <v>22</v>
      </c>
      <c r="H22" t="s">
        <v>4</v>
      </c>
      <c r="I22" t="s">
        <v>4</v>
      </c>
      <c r="J22" t="s">
        <v>4</v>
      </c>
      <c r="K22" t="s">
        <v>3</v>
      </c>
      <c r="L22" t="s">
        <v>3</v>
      </c>
      <c r="M22" t="s">
        <v>3</v>
      </c>
      <c r="N22" t="s">
        <v>4</v>
      </c>
      <c r="O22" t="s">
        <v>4</v>
      </c>
      <c r="P22" t="s">
        <v>5</v>
      </c>
      <c r="Q22" t="s">
        <v>12</v>
      </c>
      <c r="R22" t="s">
        <v>4</v>
      </c>
      <c r="S22" t="s">
        <v>4</v>
      </c>
      <c r="T22" t="s">
        <v>6</v>
      </c>
      <c r="U22" t="s">
        <v>3</v>
      </c>
      <c r="V22" t="s">
        <v>9</v>
      </c>
      <c r="W22" t="s">
        <v>9</v>
      </c>
      <c r="X22" t="s">
        <v>3</v>
      </c>
      <c r="Y22" t="s">
        <v>6</v>
      </c>
      <c r="Z22" t="s">
        <v>3</v>
      </c>
      <c r="AA22" t="s">
        <v>3</v>
      </c>
      <c r="AB22" t="s">
        <v>3</v>
      </c>
      <c r="AC22" t="s">
        <v>3</v>
      </c>
      <c r="AD22" t="s">
        <v>3</v>
      </c>
      <c r="AE22" s="3" t="s">
        <v>129</v>
      </c>
      <c r="AF22" s="3" t="str">
        <f>IF(ISNUMBER(SEARCH("Do nothing", Officials_Data[[#This Row],[Column1]])), "Yes", "No")</f>
        <v>No</v>
      </c>
      <c r="AG22" s="98" t="str">
        <f>IF(ISNUMBER(SEARCH("Talk to the colleague about his/her behavior", Officials_Data[[#This Row],[Column1]])), "Yes", "No")</f>
        <v>No</v>
      </c>
      <c r="AH22" s="98" t="str">
        <f>IF(ISNUMBER(SEARCH("Report immediately to direct supervisor", Officials_Data[[#This Row],[Column1]])), "Yes", "No")</f>
        <v>Yes</v>
      </c>
      <c r="AI22" s="3" t="str">
        <f>IF(ISNUMBER(SEARCH("Report immediately to internal investigation body", Officials_Data[[#This Row],[Column1]])), "Yes", "No")</f>
        <v>No</v>
      </c>
      <c r="AJ22" s="3" t="str">
        <f>IF(ISNUMBER(SEARCH("Report immediately to external investigation body", Officials_Data[[#This Row],[Column1]])), "Yes", "No")</f>
        <v>No</v>
      </c>
      <c r="AK22" s="3" t="s">
        <v>14</v>
      </c>
      <c r="AL22" s="3" t="s">
        <v>21</v>
      </c>
      <c r="AM22" s="3" t="s">
        <v>21</v>
      </c>
      <c r="AN22" s="3" t="s">
        <v>3</v>
      </c>
      <c r="AO22" s="3" t="s">
        <v>3</v>
      </c>
      <c r="AP22" s="3" t="s">
        <v>6</v>
      </c>
      <c r="AQ22" s="3" t="s">
        <v>3</v>
      </c>
      <c r="AR22" s="3"/>
      <c r="AS22" s="3" t="s">
        <v>5</v>
      </c>
      <c r="AT22" s="3" t="s">
        <v>6</v>
      </c>
      <c r="AU22" s="3" t="s">
        <v>4</v>
      </c>
      <c r="AV22" s="3" t="s">
        <v>3</v>
      </c>
      <c r="AW22" s="3" t="s">
        <v>3</v>
      </c>
      <c r="AX22" s="3" t="s">
        <v>4</v>
      </c>
      <c r="AY22" s="3" t="s">
        <v>3</v>
      </c>
      <c r="AZ22" s="3" t="s">
        <v>3</v>
      </c>
      <c r="BA22" s="3" t="s">
        <v>73</v>
      </c>
    </row>
    <row r="23" spans="1:53" ht="14.4">
      <c r="A23" t="s">
        <v>374</v>
      </c>
      <c r="B23" s="94">
        <v>11827</v>
      </c>
      <c r="C23" s="93" t="s">
        <v>691</v>
      </c>
      <c r="D23" s="88" t="s">
        <v>754</v>
      </c>
      <c r="E23" t="s">
        <v>72</v>
      </c>
      <c r="F23" t="s">
        <v>350</v>
      </c>
      <c r="G23" t="s">
        <v>22</v>
      </c>
      <c r="H23" t="s">
        <v>3</v>
      </c>
      <c r="I23" t="s">
        <v>4</v>
      </c>
      <c r="J23" t="s">
        <v>4</v>
      </c>
      <c r="K23" t="s">
        <v>3</v>
      </c>
      <c r="L23" t="s">
        <v>3</v>
      </c>
      <c r="M23" t="s">
        <v>4</v>
      </c>
      <c r="N23" t="s">
        <v>3</v>
      </c>
      <c r="O23" t="s">
        <v>4</v>
      </c>
      <c r="P23" t="s">
        <v>5</v>
      </c>
      <c r="Q23" t="s">
        <v>12</v>
      </c>
      <c r="R23" t="s">
        <v>3</v>
      </c>
      <c r="S23" t="s">
        <v>4</v>
      </c>
      <c r="T23" t="s">
        <v>4</v>
      </c>
      <c r="U23" t="s">
        <v>4</v>
      </c>
      <c r="V23" t="s">
        <v>9</v>
      </c>
      <c r="W23" t="s">
        <v>10</v>
      </c>
      <c r="X23" t="s">
        <v>3</v>
      </c>
      <c r="Y23" t="s">
        <v>5</v>
      </c>
      <c r="Z23" t="s">
        <v>5</v>
      </c>
      <c r="AA23" t="s">
        <v>4</v>
      </c>
      <c r="AB23" t="s">
        <v>3</v>
      </c>
      <c r="AC23" t="s">
        <v>3</v>
      </c>
      <c r="AD23" t="s">
        <v>3</v>
      </c>
      <c r="AE23" s="3" t="s">
        <v>129</v>
      </c>
      <c r="AF23" s="3" t="str">
        <f>IF(ISNUMBER(SEARCH("Do nothing", Officials_Data[[#This Row],[Column1]])), "Yes", "No")</f>
        <v>No</v>
      </c>
      <c r="AG23" s="98" t="str">
        <f>IF(ISNUMBER(SEARCH("Talk to the colleague about his/her behavior", Officials_Data[[#This Row],[Column1]])), "Yes", "No")</f>
        <v>No</v>
      </c>
      <c r="AH23" s="98" t="str">
        <f>IF(ISNUMBER(SEARCH("Report immediately to direct supervisor", Officials_Data[[#This Row],[Column1]])), "Yes", "No")</f>
        <v>Yes</v>
      </c>
      <c r="AI23" s="3" t="str">
        <f>IF(ISNUMBER(SEARCH("Report immediately to internal investigation body", Officials_Data[[#This Row],[Column1]])), "Yes", "No")</f>
        <v>No</v>
      </c>
      <c r="AJ23" s="3" t="str">
        <f>IF(ISNUMBER(SEARCH("Report immediately to external investigation body", Officials_Data[[#This Row],[Column1]])), "Yes", "No")</f>
        <v>No</v>
      </c>
      <c r="AK23" s="3" t="s">
        <v>14</v>
      </c>
      <c r="AL23" s="3" t="s">
        <v>21</v>
      </c>
      <c r="AM23" s="3" t="s">
        <v>21</v>
      </c>
      <c r="AN23" s="3" t="s">
        <v>3</v>
      </c>
      <c r="AO23" s="3" t="s">
        <v>3</v>
      </c>
      <c r="AP23" s="3" t="s">
        <v>6</v>
      </c>
      <c r="AQ23" s="3" t="s">
        <v>3</v>
      </c>
      <c r="AR23" s="3"/>
      <c r="AS23" s="3" t="s">
        <v>5</v>
      </c>
      <c r="AT23" s="3" t="s">
        <v>6</v>
      </c>
      <c r="AU23" s="3" t="s">
        <v>4</v>
      </c>
      <c r="AV23" s="3" t="s">
        <v>3</v>
      </c>
      <c r="AW23" s="3" t="s">
        <v>3</v>
      </c>
      <c r="AX23" s="3" t="s">
        <v>4</v>
      </c>
      <c r="AY23" s="3" t="s">
        <v>3</v>
      </c>
      <c r="AZ23" s="3" t="s">
        <v>3</v>
      </c>
      <c r="BA23" s="3" t="s">
        <v>73</v>
      </c>
    </row>
    <row r="24" spans="1:53" ht="14.4">
      <c r="A24" t="s">
        <v>375</v>
      </c>
      <c r="B24" s="94">
        <v>11828</v>
      </c>
      <c r="C24" s="93" t="s">
        <v>692</v>
      </c>
      <c r="D24" s="88" t="s">
        <v>754</v>
      </c>
      <c r="E24" t="s">
        <v>74</v>
      </c>
      <c r="F24" t="s">
        <v>350</v>
      </c>
      <c r="G24" t="s">
        <v>21</v>
      </c>
      <c r="H24" t="s">
        <v>4</v>
      </c>
      <c r="I24" t="s">
        <v>4</v>
      </c>
      <c r="J24" t="s">
        <v>4</v>
      </c>
      <c r="K24" t="s">
        <v>4</v>
      </c>
      <c r="L24" t="s">
        <v>5</v>
      </c>
      <c r="M24" t="s">
        <v>4</v>
      </c>
      <c r="N24" t="s">
        <v>4</v>
      </c>
      <c r="O24" t="s">
        <v>3</v>
      </c>
      <c r="P24" t="s">
        <v>4</v>
      </c>
      <c r="Q24" t="s">
        <v>11</v>
      </c>
      <c r="R24" t="s">
        <v>4</v>
      </c>
      <c r="S24" t="s">
        <v>4</v>
      </c>
      <c r="T24" t="s">
        <v>4</v>
      </c>
      <c r="U24" t="s">
        <v>4</v>
      </c>
      <c r="V24" t="s">
        <v>11</v>
      </c>
      <c r="W24" t="s">
        <v>11</v>
      </c>
      <c r="X24" t="s">
        <v>4</v>
      </c>
      <c r="Y24" t="s">
        <v>5</v>
      </c>
      <c r="Z24" t="s">
        <v>4</v>
      </c>
      <c r="AA24" t="s">
        <v>4</v>
      </c>
      <c r="AB24" t="s">
        <v>5</v>
      </c>
      <c r="AC24" t="s">
        <v>4</v>
      </c>
      <c r="AD24" t="s">
        <v>5</v>
      </c>
      <c r="AE24" s="3" t="s">
        <v>755</v>
      </c>
      <c r="AF24" s="3" t="str">
        <f>IF(ISNUMBER(SEARCH("Do nothing", Officials_Data[[#This Row],[Column1]])), "Yes", "No")</f>
        <v>No</v>
      </c>
      <c r="AG24" s="98" t="str">
        <f>IF(ISNUMBER(SEARCH("Talk to the colleague about his/her behavior", Officials_Data[[#This Row],[Column1]])), "Yes", "No")</f>
        <v>Yes</v>
      </c>
      <c r="AH24" s="98" t="str">
        <f>IF(ISNUMBER(SEARCH("Report immediately to direct supervisor", Officials_Data[[#This Row],[Column1]])), "Yes", "No")</f>
        <v>No</v>
      </c>
      <c r="AI24" s="3" t="str">
        <f>IF(ISNUMBER(SEARCH("Report immediately to internal investigation body", Officials_Data[[#This Row],[Column1]])), "Yes", "No")</f>
        <v>No</v>
      </c>
      <c r="AJ24" s="3" t="str">
        <f>IF(ISNUMBER(SEARCH("Report immediately to external investigation body", Officials_Data[[#This Row],[Column1]])), "Yes", "No")</f>
        <v>No</v>
      </c>
      <c r="AK24" s="3" t="s">
        <v>20</v>
      </c>
      <c r="AL24" s="3" t="s">
        <v>21</v>
      </c>
      <c r="AM24" s="3" t="s">
        <v>21</v>
      </c>
      <c r="AN24" s="3" t="s">
        <v>4</v>
      </c>
      <c r="AO24" s="3" t="s">
        <v>4</v>
      </c>
      <c r="AP24" s="3" t="s">
        <v>4</v>
      </c>
      <c r="AQ24" s="3" t="s">
        <v>3</v>
      </c>
      <c r="AR24" s="3"/>
      <c r="AS24" s="3" t="s">
        <v>5</v>
      </c>
      <c r="AT24" s="3" t="s">
        <v>3</v>
      </c>
      <c r="AU24" s="3" t="s">
        <v>4</v>
      </c>
      <c r="AV24" s="3" t="s">
        <v>3</v>
      </c>
      <c r="AW24" s="3" t="s">
        <v>4</v>
      </c>
      <c r="AX24" s="3" t="s">
        <v>4</v>
      </c>
      <c r="AY24" s="3" t="s">
        <v>3</v>
      </c>
      <c r="AZ24" s="3" t="s">
        <v>3</v>
      </c>
      <c r="BA24" s="3" t="s">
        <v>73</v>
      </c>
    </row>
    <row r="25" spans="1:53" ht="14.4">
      <c r="A25" t="s">
        <v>376</v>
      </c>
      <c r="B25" s="94">
        <v>11829</v>
      </c>
      <c r="C25" s="93" t="s">
        <v>693</v>
      </c>
      <c r="D25" s="88" t="s">
        <v>754</v>
      </c>
      <c r="E25" t="s">
        <v>74</v>
      </c>
      <c r="F25" t="s">
        <v>347</v>
      </c>
      <c r="G25" t="s">
        <v>22</v>
      </c>
      <c r="H25" t="s">
        <v>3</v>
      </c>
      <c r="I25" t="s">
        <v>4</v>
      </c>
      <c r="J25" t="s">
        <v>4</v>
      </c>
      <c r="K25" t="s">
        <v>4</v>
      </c>
      <c r="L25" t="s">
        <v>4</v>
      </c>
      <c r="M25" t="s">
        <v>4</v>
      </c>
      <c r="N25" t="s">
        <v>4</v>
      </c>
      <c r="O25" t="s">
        <v>4</v>
      </c>
      <c r="P25" t="s">
        <v>5</v>
      </c>
      <c r="Q25" t="s">
        <v>12</v>
      </c>
      <c r="R25" t="s">
        <v>4</v>
      </c>
      <c r="S25" t="s">
        <v>4</v>
      </c>
      <c r="T25" t="s">
        <v>4</v>
      </c>
      <c r="U25" t="s">
        <v>5</v>
      </c>
      <c r="V25" t="s">
        <v>10</v>
      </c>
      <c r="W25" t="s">
        <v>10</v>
      </c>
      <c r="X25" t="s">
        <v>4</v>
      </c>
      <c r="Y25" t="s">
        <v>4</v>
      </c>
      <c r="Z25" t="s">
        <v>4</v>
      </c>
      <c r="AA25" t="s">
        <v>4</v>
      </c>
      <c r="AB25" t="s">
        <v>4</v>
      </c>
      <c r="AC25" t="s">
        <v>4</v>
      </c>
      <c r="AD25" t="s">
        <v>4</v>
      </c>
      <c r="AE25" s="3" t="s">
        <v>129</v>
      </c>
      <c r="AF25" s="3" t="str">
        <f>IF(ISNUMBER(SEARCH("Do nothing", Officials_Data[[#This Row],[Column1]])), "Yes", "No")</f>
        <v>No</v>
      </c>
      <c r="AG25" s="98" t="str">
        <f>IF(ISNUMBER(SEARCH("Talk to the colleague about his/her behavior", Officials_Data[[#This Row],[Column1]])), "Yes", "No")</f>
        <v>No</v>
      </c>
      <c r="AH25" s="98" t="str">
        <f>IF(ISNUMBER(SEARCH("Report immediately to direct supervisor", Officials_Data[[#This Row],[Column1]])), "Yes", "No")</f>
        <v>Yes</v>
      </c>
      <c r="AI25" s="3" t="str">
        <f>IF(ISNUMBER(SEARCH("Report immediately to internal investigation body", Officials_Data[[#This Row],[Column1]])), "Yes", "No")</f>
        <v>No</v>
      </c>
      <c r="AJ25" s="3" t="str">
        <f>IF(ISNUMBER(SEARCH("Report immediately to external investigation body", Officials_Data[[#This Row],[Column1]])), "Yes", "No")</f>
        <v>No</v>
      </c>
      <c r="AK25" s="3" t="s">
        <v>14</v>
      </c>
      <c r="AL25" s="3" t="s">
        <v>21</v>
      </c>
      <c r="AM25" s="3" t="s">
        <v>21</v>
      </c>
      <c r="AN25" s="3" t="s">
        <v>4</v>
      </c>
      <c r="AO25" s="3" t="s">
        <v>4</v>
      </c>
      <c r="AP25" s="3" t="s">
        <v>4</v>
      </c>
      <c r="AQ25" s="3" t="s">
        <v>4</v>
      </c>
      <c r="AR25" s="3"/>
      <c r="AS25" s="3" t="s">
        <v>5</v>
      </c>
      <c r="AT25" s="3" t="s">
        <v>5</v>
      </c>
      <c r="AU25" s="3" t="s">
        <v>5</v>
      </c>
      <c r="AV25" s="3" t="s">
        <v>4</v>
      </c>
      <c r="AW25" s="3" t="s">
        <v>5</v>
      </c>
      <c r="AX25" s="3" t="s">
        <v>4</v>
      </c>
      <c r="AY25" s="3" t="s">
        <v>5</v>
      </c>
      <c r="AZ25" s="3" t="s">
        <v>4</v>
      </c>
      <c r="BA25" s="3" t="s">
        <v>75</v>
      </c>
    </row>
    <row r="26" spans="1:53" ht="14.4">
      <c r="A26" t="s">
        <v>377</v>
      </c>
      <c r="B26" s="94">
        <v>11832</v>
      </c>
      <c r="C26" s="93" t="s">
        <v>688</v>
      </c>
      <c r="D26" s="88" t="s">
        <v>754</v>
      </c>
      <c r="E26" t="s">
        <v>72</v>
      </c>
      <c r="F26" t="s">
        <v>350</v>
      </c>
      <c r="G26" t="s">
        <v>21</v>
      </c>
      <c r="H26" t="s">
        <v>3</v>
      </c>
      <c r="I26" t="s">
        <v>3</v>
      </c>
      <c r="J26" t="s">
        <v>3</v>
      </c>
      <c r="K26" t="s">
        <v>3</v>
      </c>
      <c r="L26" t="s">
        <v>3</v>
      </c>
      <c r="M26" t="s">
        <v>4</v>
      </c>
      <c r="N26" t="s">
        <v>3</v>
      </c>
      <c r="O26" t="s">
        <v>4</v>
      </c>
      <c r="P26" t="s">
        <v>5</v>
      </c>
      <c r="Q26" t="s">
        <v>11</v>
      </c>
      <c r="R26" t="s">
        <v>4</v>
      </c>
      <c r="S26" t="s">
        <v>4</v>
      </c>
      <c r="T26" t="s">
        <v>4</v>
      </c>
      <c r="U26" t="s">
        <v>3</v>
      </c>
      <c r="V26" t="s">
        <v>9</v>
      </c>
      <c r="W26" t="s">
        <v>9</v>
      </c>
      <c r="X26" t="s">
        <v>4</v>
      </c>
      <c r="Y26" t="s">
        <v>4</v>
      </c>
      <c r="Z26" t="s">
        <v>3</v>
      </c>
      <c r="AA26" t="s">
        <v>4</v>
      </c>
      <c r="AB26" t="s">
        <v>4</v>
      </c>
      <c r="AC26" t="s">
        <v>4</v>
      </c>
      <c r="AD26" t="s">
        <v>4</v>
      </c>
      <c r="AE26" s="3" t="s">
        <v>129</v>
      </c>
      <c r="AF26" s="3" t="str">
        <f>IF(ISNUMBER(SEARCH("Do nothing", Officials_Data[[#This Row],[Column1]])), "Yes", "No")</f>
        <v>No</v>
      </c>
      <c r="AG26" s="98" t="str">
        <f>IF(ISNUMBER(SEARCH("Talk to the colleague about his/her behavior", Officials_Data[[#This Row],[Column1]])), "Yes", "No")</f>
        <v>No</v>
      </c>
      <c r="AH26" s="98" t="str">
        <f>IF(ISNUMBER(SEARCH("Report immediately to direct supervisor", Officials_Data[[#This Row],[Column1]])), "Yes", "No")</f>
        <v>Yes</v>
      </c>
      <c r="AI26" s="3" t="str">
        <f>IF(ISNUMBER(SEARCH("Report immediately to internal investigation body", Officials_Data[[#This Row],[Column1]])), "Yes", "No")</f>
        <v>No</v>
      </c>
      <c r="AJ26" s="3" t="str">
        <f>IF(ISNUMBER(SEARCH("Report immediately to external investigation body", Officials_Data[[#This Row],[Column1]])), "Yes", "No")</f>
        <v>No</v>
      </c>
      <c r="AK26" s="3" t="s">
        <v>14</v>
      </c>
      <c r="AL26" s="3" t="s">
        <v>21</v>
      </c>
      <c r="AM26" s="3" t="s">
        <v>21</v>
      </c>
      <c r="AN26" s="3" t="s">
        <v>4</v>
      </c>
      <c r="AO26" s="3" t="s">
        <v>4</v>
      </c>
      <c r="AP26" s="3" t="s">
        <v>4</v>
      </c>
      <c r="AQ26" s="3" t="s">
        <v>4</v>
      </c>
      <c r="AR26" s="3"/>
      <c r="AS26" s="3" t="s">
        <v>4</v>
      </c>
      <c r="AT26" s="3" t="s">
        <v>3</v>
      </c>
      <c r="AU26" s="3" t="s">
        <v>4</v>
      </c>
      <c r="AV26" s="3" t="s">
        <v>4</v>
      </c>
      <c r="AW26" s="3" t="s">
        <v>3</v>
      </c>
      <c r="AX26" s="3" t="s">
        <v>4</v>
      </c>
      <c r="AY26" s="3" t="s">
        <v>4</v>
      </c>
      <c r="AZ26" s="3" t="s">
        <v>3</v>
      </c>
      <c r="BA26" s="3" t="s">
        <v>75</v>
      </c>
    </row>
    <row r="27" spans="1:53" ht="14.4">
      <c r="A27" t="s">
        <v>378</v>
      </c>
      <c r="B27" s="94">
        <v>11833</v>
      </c>
      <c r="C27" s="93" t="s">
        <v>688</v>
      </c>
      <c r="D27" s="88" t="s">
        <v>754</v>
      </c>
      <c r="E27" t="s">
        <v>72</v>
      </c>
      <c r="F27" t="s">
        <v>350</v>
      </c>
      <c r="G27" t="s">
        <v>21</v>
      </c>
      <c r="H27" t="s">
        <v>4</v>
      </c>
      <c r="I27" t="s">
        <v>3</v>
      </c>
      <c r="J27" t="s">
        <v>4</v>
      </c>
      <c r="K27" t="s">
        <v>3</v>
      </c>
      <c r="L27" t="s">
        <v>4</v>
      </c>
      <c r="M27" t="s">
        <v>3</v>
      </c>
      <c r="N27" t="s">
        <v>4</v>
      </c>
      <c r="O27" t="s">
        <v>4</v>
      </c>
      <c r="P27" t="s">
        <v>5</v>
      </c>
      <c r="Q27" t="s">
        <v>12</v>
      </c>
      <c r="R27" t="s">
        <v>4</v>
      </c>
      <c r="S27" t="s">
        <v>4</v>
      </c>
      <c r="T27" t="s">
        <v>4</v>
      </c>
      <c r="U27" t="s">
        <v>4</v>
      </c>
      <c r="V27" t="s">
        <v>10</v>
      </c>
      <c r="W27" t="s">
        <v>9</v>
      </c>
      <c r="X27" t="s">
        <v>3</v>
      </c>
      <c r="Y27" t="s">
        <v>4</v>
      </c>
      <c r="Z27" t="s">
        <v>4</v>
      </c>
      <c r="AA27" t="s">
        <v>5</v>
      </c>
      <c r="AB27" t="s">
        <v>5</v>
      </c>
      <c r="AC27" t="s">
        <v>4</v>
      </c>
      <c r="AD27" t="s">
        <v>4</v>
      </c>
      <c r="AE27" s="3" t="s">
        <v>125</v>
      </c>
      <c r="AF27" s="3" t="str">
        <f>IF(ISNUMBER(SEARCH("Do nothing", Officials_Data[[#This Row],[Column1]])), "Yes", "No")</f>
        <v>Yes</v>
      </c>
      <c r="AG27" s="98" t="str">
        <f>IF(ISNUMBER(SEARCH("Talk to the colleague about his/her behavior", Officials_Data[[#This Row],[Column1]])), "Yes", "No")</f>
        <v>No</v>
      </c>
      <c r="AH27" s="98" t="str">
        <f>IF(ISNUMBER(SEARCH("Report immediately to direct supervisor", Officials_Data[[#This Row],[Column1]])), "Yes", "No")</f>
        <v>No</v>
      </c>
      <c r="AI27" s="3" t="str">
        <f>IF(ISNUMBER(SEARCH("Report immediately to internal investigation body", Officials_Data[[#This Row],[Column1]])), "Yes", "No")</f>
        <v>No</v>
      </c>
      <c r="AJ27" s="3" t="str">
        <f>IF(ISNUMBER(SEARCH("Report immediately to external investigation body", Officials_Data[[#This Row],[Column1]])), "Yes", "No")</f>
        <v>No</v>
      </c>
      <c r="AK27" s="3" t="s">
        <v>20</v>
      </c>
      <c r="AL27" s="3" t="s">
        <v>21</v>
      </c>
      <c r="AM27" s="3" t="s">
        <v>21</v>
      </c>
      <c r="AN27" s="3" t="s">
        <v>3</v>
      </c>
      <c r="AO27" s="3" t="s">
        <v>4</v>
      </c>
      <c r="AP27" s="3" t="s">
        <v>4</v>
      </c>
      <c r="AQ27" s="3" t="s">
        <v>4</v>
      </c>
      <c r="AR27" s="3"/>
      <c r="AS27" s="3" t="s">
        <v>4</v>
      </c>
      <c r="AT27" s="3" t="s">
        <v>3</v>
      </c>
      <c r="AU27" s="3" t="s">
        <v>5</v>
      </c>
      <c r="AV27" s="3" t="s">
        <v>5</v>
      </c>
      <c r="AW27" s="3" t="s">
        <v>3</v>
      </c>
      <c r="AX27" s="3" t="s">
        <v>4</v>
      </c>
      <c r="AY27" s="3" t="s">
        <v>3</v>
      </c>
      <c r="AZ27" s="3" t="s">
        <v>3</v>
      </c>
      <c r="BA27" s="3" t="s">
        <v>73</v>
      </c>
    </row>
    <row r="28" spans="1:53" ht="14.4">
      <c r="A28" t="s">
        <v>379</v>
      </c>
      <c r="B28" s="94">
        <v>11835</v>
      </c>
      <c r="C28" s="93" t="s">
        <v>688</v>
      </c>
      <c r="D28" s="88" t="s">
        <v>754</v>
      </c>
      <c r="E28" t="s">
        <v>72</v>
      </c>
      <c r="F28" t="s">
        <v>350</v>
      </c>
      <c r="G28" t="s">
        <v>22</v>
      </c>
      <c r="H28" t="s">
        <v>4</v>
      </c>
      <c r="I28" t="s">
        <v>4</v>
      </c>
      <c r="J28" t="s">
        <v>5</v>
      </c>
      <c r="K28" t="s">
        <v>3</v>
      </c>
      <c r="L28" t="s">
        <v>4</v>
      </c>
      <c r="M28" t="s">
        <v>4</v>
      </c>
      <c r="N28" t="s">
        <v>4</v>
      </c>
      <c r="O28" t="s">
        <v>5</v>
      </c>
      <c r="P28" t="s">
        <v>5</v>
      </c>
      <c r="Q28" t="s">
        <v>11</v>
      </c>
      <c r="R28" t="s">
        <v>4</v>
      </c>
      <c r="S28" t="s">
        <v>5</v>
      </c>
      <c r="T28" t="s">
        <v>4</v>
      </c>
      <c r="U28" t="s">
        <v>4</v>
      </c>
      <c r="V28" t="s">
        <v>11</v>
      </c>
      <c r="W28" t="s">
        <v>9</v>
      </c>
      <c r="X28" t="s">
        <v>5</v>
      </c>
      <c r="Y28" t="s">
        <v>5</v>
      </c>
      <c r="Z28" t="s">
        <v>5</v>
      </c>
      <c r="AA28" t="s">
        <v>6</v>
      </c>
      <c r="AB28" t="s">
        <v>4</v>
      </c>
      <c r="AC28" t="s">
        <v>4</v>
      </c>
      <c r="AD28" t="s">
        <v>6</v>
      </c>
      <c r="AE28" s="3" t="s">
        <v>125</v>
      </c>
      <c r="AF28" s="3" t="str">
        <f>IF(ISNUMBER(SEARCH("Do nothing", Officials_Data[[#This Row],[Column1]])), "Yes", "No")</f>
        <v>Yes</v>
      </c>
      <c r="AG28" s="98" t="str">
        <f>IF(ISNUMBER(SEARCH("Talk to the colleague about his/her behavior", Officials_Data[[#This Row],[Column1]])), "Yes", "No")</f>
        <v>No</v>
      </c>
      <c r="AH28" s="98" t="str">
        <f>IF(ISNUMBER(SEARCH("Report immediately to direct supervisor", Officials_Data[[#This Row],[Column1]])), "Yes", "No")</f>
        <v>No</v>
      </c>
      <c r="AI28" s="3" t="str">
        <f>IF(ISNUMBER(SEARCH("Report immediately to internal investigation body", Officials_Data[[#This Row],[Column1]])), "Yes", "No")</f>
        <v>No</v>
      </c>
      <c r="AJ28" s="3" t="str">
        <f>IF(ISNUMBER(SEARCH("Report immediately to external investigation body", Officials_Data[[#This Row],[Column1]])), "Yes", "No")</f>
        <v>No</v>
      </c>
      <c r="AK28" s="3" t="s">
        <v>20</v>
      </c>
      <c r="AL28" s="3" t="s">
        <v>21</v>
      </c>
      <c r="AM28" s="3" t="s">
        <v>21</v>
      </c>
      <c r="AN28" s="3" t="s">
        <v>4</v>
      </c>
      <c r="AO28" s="3" t="s">
        <v>6</v>
      </c>
      <c r="AP28" s="3" t="s">
        <v>6</v>
      </c>
      <c r="AQ28" s="3" t="s">
        <v>5</v>
      </c>
      <c r="AR28" s="3"/>
      <c r="AS28" s="3" t="s">
        <v>6</v>
      </c>
      <c r="AT28" s="3" t="s">
        <v>3</v>
      </c>
      <c r="AU28" s="3" t="s">
        <v>6</v>
      </c>
      <c r="AV28" s="3" t="s">
        <v>6</v>
      </c>
      <c r="AW28" s="3" t="s">
        <v>6</v>
      </c>
      <c r="AX28" s="3" t="s">
        <v>5</v>
      </c>
      <c r="AY28" s="3" t="s">
        <v>5</v>
      </c>
      <c r="AZ28" s="3" t="s">
        <v>3</v>
      </c>
      <c r="BA28" s="3" t="s">
        <v>75</v>
      </c>
    </row>
    <row r="29" spans="1:53" ht="14.4">
      <c r="A29" t="s">
        <v>380</v>
      </c>
      <c r="B29" s="94">
        <v>11836</v>
      </c>
      <c r="C29" s="93" t="s">
        <v>688</v>
      </c>
      <c r="D29" s="88" t="s">
        <v>754</v>
      </c>
      <c r="E29" t="s">
        <v>72</v>
      </c>
      <c r="F29" t="s">
        <v>350</v>
      </c>
      <c r="G29" t="s">
        <v>22</v>
      </c>
      <c r="H29" t="s">
        <v>4</v>
      </c>
      <c r="I29" t="s">
        <v>4</v>
      </c>
      <c r="J29" t="s">
        <v>4</v>
      </c>
      <c r="K29" t="s">
        <v>4</v>
      </c>
      <c r="L29" t="s">
        <v>4</v>
      </c>
      <c r="M29" t="s">
        <v>4</v>
      </c>
      <c r="N29" t="s">
        <v>4</v>
      </c>
      <c r="O29" t="s">
        <v>5</v>
      </c>
      <c r="P29" t="s">
        <v>5</v>
      </c>
      <c r="Q29" t="s">
        <v>11</v>
      </c>
      <c r="R29" t="s">
        <v>4</v>
      </c>
      <c r="S29" t="s">
        <v>4</v>
      </c>
      <c r="T29" t="s">
        <v>4</v>
      </c>
      <c r="U29" t="s">
        <v>4</v>
      </c>
      <c r="V29" t="s">
        <v>9</v>
      </c>
      <c r="W29" t="s">
        <v>9</v>
      </c>
      <c r="X29" t="s">
        <v>4</v>
      </c>
      <c r="Y29" t="s">
        <v>5</v>
      </c>
      <c r="Z29" t="s">
        <v>4</v>
      </c>
      <c r="AA29" t="s">
        <v>4</v>
      </c>
      <c r="AB29" t="s">
        <v>4</v>
      </c>
      <c r="AC29" t="s">
        <v>4</v>
      </c>
      <c r="AD29" t="s">
        <v>4</v>
      </c>
      <c r="AE29" s="3" t="s">
        <v>129</v>
      </c>
      <c r="AF29" s="3" t="str">
        <f>IF(ISNUMBER(SEARCH("Do nothing", Officials_Data[[#This Row],[Column1]])), "Yes", "No")</f>
        <v>No</v>
      </c>
      <c r="AG29" s="98" t="str">
        <f>IF(ISNUMBER(SEARCH("Talk to the colleague about his/her behavior", Officials_Data[[#This Row],[Column1]])), "Yes", "No")</f>
        <v>No</v>
      </c>
      <c r="AH29" s="98" t="str">
        <f>IF(ISNUMBER(SEARCH("Report immediately to direct supervisor", Officials_Data[[#This Row],[Column1]])), "Yes", "No")</f>
        <v>Yes</v>
      </c>
      <c r="AI29" s="3" t="str">
        <f>IF(ISNUMBER(SEARCH("Report immediately to internal investigation body", Officials_Data[[#This Row],[Column1]])), "Yes", "No")</f>
        <v>No</v>
      </c>
      <c r="AJ29" s="3" t="str">
        <f>IF(ISNUMBER(SEARCH("Report immediately to external investigation body", Officials_Data[[#This Row],[Column1]])), "Yes", "No")</f>
        <v>No</v>
      </c>
      <c r="AK29" s="3" t="s">
        <v>14</v>
      </c>
      <c r="AL29" s="3" t="s">
        <v>21</v>
      </c>
      <c r="AM29" s="3" t="s">
        <v>21</v>
      </c>
      <c r="AN29" s="3" t="s">
        <v>4</v>
      </c>
      <c r="AO29" s="3" t="s">
        <v>4</v>
      </c>
      <c r="AP29" s="3" t="s">
        <v>4</v>
      </c>
      <c r="AQ29" s="3" t="s">
        <v>4</v>
      </c>
      <c r="AR29" s="3"/>
      <c r="AS29" s="3" t="s">
        <v>4</v>
      </c>
      <c r="AT29" s="3" t="s">
        <v>3</v>
      </c>
      <c r="AU29" s="3" t="s">
        <v>5</v>
      </c>
      <c r="AV29" s="3" t="s">
        <v>4</v>
      </c>
      <c r="AW29" s="3" t="s">
        <v>4</v>
      </c>
      <c r="AX29" s="3" t="s">
        <v>4</v>
      </c>
      <c r="AY29" s="3" t="s">
        <v>4</v>
      </c>
      <c r="AZ29" s="3" t="s">
        <v>4</v>
      </c>
      <c r="BA29" s="3" t="s">
        <v>75</v>
      </c>
    </row>
    <row r="30" spans="1:53" ht="14.4">
      <c r="A30" t="s">
        <v>381</v>
      </c>
      <c r="B30" s="94">
        <v>11837</v>
      </c>
      <c r="C30" s="93" t="s">
        <v>694</v>
      </c>
      <c r="D30" s="88" t="s">
        <v>754</v>
      </c>
      <c r="E30" t="s">
        <v>74</v>
      </c>
      <c r="F30" t="s">
        <v>350</v>
      </c>
      <c r="G30" t="s">
        <v>22</v>
      </c>
      <c r="H30" t="s">
        <v>3</v>
      </c>
      <c r="I30" t="s">
        <v>3</v>
      </c>
      <c r="J30" t="s">
        <v>3</v>
      </c>
      <c r="K30" t="s">
        <v>3</v>
      </c>
      <c r="L30" t="s">
        <v>3</v>
      </c>
      <c r="M30" t="s">
        <v>3</v>
      </c>
      <c r="N30" t="s">
        <v>3</v>
      </c>
      <c r="O30" t="s">
        <v>3</v>
      </c>
      <c r="P30" t="s">
        <v>3</v>
      </c>
      <c r="Q30" t="s">
        <v>12</v>
      </c>
      <c r="R30" t="s">
        <v>3</v>
      </c>
      <c r="S30" t="s">
        <v>3</v>
      </c>
      <c r="T30" t="s">
        <v>3</v>
      </c>
      <c r="U30" t="s">
        <v>3</v>
      </c>
      <c r="V30" t="s">
        <v>12</v>
      </c>
      <c r="W30" t="s">
        <v>12</v>
      </c>
      <c r="X30" t="s">
        <v>3</v>
      </c>
      <c r="Y30" t="s">
        <v>3</v>
      </c>
      <c r="Z30" t="s">
        <v>3</v>
      </c>
      <c r="AA30" t="s">
        <v>3</v>
      </c>
      <c r="AB30" t="s">
        <v>3</v>
      </c>
      <c r="AC30" t="s">
        <v>3</v>
      </c>
      <c r="AD30" t="s">
        <v>3</v>
      </c>
      <c r="AE30" s="3" t="s">
        <v>131</v>
      </c>
      <c r="AF30" s="3" t="str">
        <f>IF(ISNUMBER(SEARCH("Do nothing", Officials_Data[[#This Row],[Column1]])), "Yes", "No")</f>
        <v>No</v>
      </c>
      <c r="AG30" s="98" t="str">
        <f>IF(ISNUMBER(SEARCH("Talk to the colleague about his/her behavior", Officials_Data[[#This Row],[Column1]])), "Yes", "No")</f>
        <v>No</v>
      </c>
      <c r="AH30" s="98" t="str">
        <f>IF(ISNUMBER(SEARCH("Report immediately to direct supervisor", Officials_Data[[#This Row],[Column1]])), "Yes", "No")</f>
        <v>No</v>
      </c>
      <c r="AI30" s="3" t="str">
        <f>IF(ISNUMBER(SEARCH("Report immediately to internal investigation body", Officials_Data[[#This Row],[Column1]])), "Yes", "No")</f>
        <v>Yes</v>
      </c>
      <c r="AJ30" s="3" t="str">
        <f>IF(ISNUMBER(SEARCH("Report immediately to external investigation body", Officials_Data[[#This Row],[Column1]])), "Yes", "No")</f>
        <v>No</v>
      </c>
      <c r="AK30" s="3" t="s">
        <v>14</v>
      </c>
      <c r="AL30" s="3" t="s">
        <v>21</v>
      </c>
      <c r="AM30" s="3" t="s">
        <v>21</v>
      </c>
      <c r="AN30" s="3" t="s">
        <v>3</v>
      </c>
      <c r="AO30" s="3" t="s">
        <v>6</v>
      </c>
      <c r="AP30" s="3" t="s">
        <v>4</v>
      </c>
      <c r="AQ30" s="3" t="s">
        <v>3</v>
      </c>
      <c r="AR30" s="3"/>
      <c r="AS30" s="3" t="s">
        <v>3</v>
      </c>
      <c r="AT30" s="3" t="s">
        <v>3</v>
      </c>
      <c r="AU30" s="3" t="s">
        <v>3</v>
      </c>
      <c r="AV30" s="3" t="s">
        <v>3</v>
      </c>
      <c r="AW30" s="3" t="s">
        <v>3</v>
      </c>
      <c r="AX30" s="3" t="s">
        <v>4</v>
      </c>
      <c r="AY30" s="3" t="s">
        <v>3</v>
      </c>
      <c r="AZ30" s="3" t="s">
        <v>3</v>
      </c>
      <c r="BA30" s="3" t="s">
        <v>73</v>
      </c>
    </row>
    <row r="31" spans="1:53" ht="14.4">
      <c r="A31" t="s">
        <v>382</v>
      </c>
      <c r="B31" s="94">
        <v>11841</v>
      </c>
      <c r="C31" s="93" t="s">
        <v>688</v>
      </c>
      <c r="D31" s="88" t="s">
        <v>754</v>
      </c>
      <c r="E31" t="s">
        <v>74</v>
      </c>
      <c r="F31" t="s">
        <v>350</v>
      </c>
      <c r="G31" t="s">
        <v>21</v>
      </c>
      <c r="H31" t="s">
        <v>4</v>
      </c>
      <c r="I31" t="s">
        <v>4</v>
      </c>
      <c r="J31" t="s">
        <v>4</v>
      </c>
      <c r="K31" t="s">
        <v>4</v>
      </c>
      <c r="L31" t="s">
        <v>4</v>
      </c>
      <c r="M31" t="s">
        <v>4</v>
      </c>
      <c r="N31" t="s">
        <v>4</v>
      </c>
      <c r="O31" t="s">
        <v>4</v>
      </c>
      <c r="P31" t="s">
        <v>5</v>
      </c>
      <c r="Q31" t="s">
        <v>11</v>
      </c>
      <c r="R31" t="s">
        <v>4</v>
      </c>
      <c r="S31" t="s">
        <v>4</v>
      </c>
      <c r="T31" t="s">
        <v>4</v>
      </c>
      <c r="U31" t="s">
        <v>4</v>
      </c>
      <c r="V31" t="s">
        <v>9</v>
      </c>
      <c r="W31" t="s">
        <v>10</v>
      </c>
      <c r="X31" t="s">
        <v>3</v>
      </c>
      <c r="Y31" t="s">
        <v>4</v>
      </c>
      <c r="Z31" t="s">
        <v>4</v>
      </c>
      <c r="AA31" t="s">
        <v>4</v>
      </c>
      <c r="AB31" t="s">
        <v>4</v>
      </c>
      <c r="AC31" t="s">
        <v>4</v>
      </c>
      <c r="AD31" t="s">
        <v>4</v>
      </c>
      <c r="AE31" s="3" t="s">
        <v>755</v>
      </c>
      <c r="AF31" s="3" t="str">
        <f>IF(ISNUMBER(SEARCH("Do nothing", Officials_Data[[#This Row],[Column1]])), "Yes", "No")</f>
        <v>No</v>
      </c>
      <c r="AG31" s="98" t="str">
        <f>IF(ISNUMBER(SEARCH("Talk to the colleague about his/her behavior", Officials_Data[[#This Row],[Column1]])), "Yes", "No")</f>
        <v>Yes</v>
      </c>
      <c r="AH31" s="98" t="str">
        <f>IF(ISNUMBER(SEARCH("Report immediately to direct supervisor", Officials_Data[[#This Row],[Column1]])), "Yes", "No")</f>
        <v>No</v>
      </c>
      <c r="AI31" s="3" t="str">
        <f>IF(ISNUMBER(SEARCH("Report immediately to internal investigation body", Officials_Data[[#This Row],[Column1]])), "Yes", "No")</f>
        <v>No</v>
      </c>
      <c r="AJ31" s="3" t="str">
        <f>IF(ISNUMBER(SEARCH("Report immediately to external investigation body", Officials_Data[[#This Row],[Column1]])), "Yes", "No")</f>
        <v>No</v>
      </c>
      <c r="AK31" s="3" t="s">
        <v>20</v>
      </c>
      <c r="AL31" s="3" t="s">
        <v>21</v>
      </c>
      <c r="AM31" s="3" t="s">
        <v>21</v>
      </c>
      <c r="AN31" s="3" t="s">
        <v>4</v>
      </c>
      <c r="AO31" s="3" t="s">
        <v>4</v>
      </c>
      <c r="AP31" s="3" t="s">
        <v>4</v>
      </c>
      <c r="AQ31" s="3" t="s">
        <v>4</v>
      </c>
      <c r="AR31" s="3"/>
      <c r="AS31" s="3" t="s">
        <v>4</v>
      </c>
      <c r="AT31" s="3" t="s">
        <v>4</v>
      </c>
      <c r="AU31" s="3" t="s">
        <v>4</v>
      </c>
      <c r="AV31" s="3" t="s">
        <v>4</v>
      </c>
      <c r="AW31" s="3" t="s">
        <v>4</v>
      </c>
      <c r="AX31" s="3" t="s">
        <v>4</v>
      </c>
      <c r="AY31" s="3" t="s">
        <v>3</v>
      </c>
      <c r="AZ31" s="3" t="s">
        <v>4</v>
      </c>
      <c r="BA31" s="3" t="s">
        <v>75</v>
      </c>
    </row>
    <row r="32" spans="1:53" ht="14.4">
      <c r="A32" t="s">
        <v>383</v>
      </c>
      <c r="B32" s="94">
        <v>11842</v>
      </c>
      <c r="C32" s="93" t="s">
        <v>688</v>
      </c>
      <c r="D32" s="88" t="s">
        <v>754</v>
      </c>
      <c r="E32" t="s">
        <v>72</v>
      </c>
      <c r="F32" t="s">
        <v>350</v>
      </c>
      <c r="G32" t="s">
        <v>22</v>
      </c>
      <c r="H32" t="s">
        <v>5</v>
      </c>
      <c r="I32" t="s">
        <v>5</v>
      </c>
      <c r="J32" t="s">
        <v>4</v>
      </c>
      <c r="K32" t="s">
        <v>4</v>
      </c>
      <c r="L32" t="s">
        <v>5</v>
      </c>
      <c r="M32" t="s">
        <v>5</v>
      </c>
      <c r="N32" t="s">
        <v>5</v>
      </c>
      <c r="O32" t="s">
        <v>5</v>
      </c>
      <c r="P32" t="s">
        <v>5</v>
      </c>
      <c r="Q32" t="s">
        <v>12</v>
      </c>
      <c r="R32" t="s">
        <v>5</v>
      </c>
      <c r="S32" t="s">
        <v>5</v>
      </c>
      <c r="T32" t="s">
        <v>4</v>
      </c>
      <c r="U32" t="s">
        <v>5</v>
      </c>
      <c r="V32" t="s">
        <v>9</v>
      </c>
      <c r="W32" t="s">
        <v>10</v>
      </c>
      <c r="X32" t="s">
        <v>4</v>
      </c>
      <c r="Y32" t="s">
        <v>5</v>
      </c>
      <c r="Z32" t="s">
        <v>6</v>
      </c>
      <c r="AA32" t="s">
        <v>5</v>
      </c>
      <c r="AB32" t="s">
        <v>5</v>
      </c>
      <c r="AC32" t="s">
        <v>4</v>
      </c>
      <c r="AD32" t="s">
        <v>5</v>
      </c>
      <c r="AE32" s="3" t="s">
        <v>131</v>
      </c>
      <c r="AF32" s="3" t="str">
        <f>IF(ISNUMBER(SEARCH("Do nothing", Officials_Data[[#This Row],[Column1]])), "Yes", "No")</f>
        <v>No</v>
      </c>
      <c r="AG32" s="98" t="str">
        <f>IF(ISNUMBER(SEARCH("Talk to the colleague about his/her behavior", Officials_Data[[#This Row],[Column1]])), "Yes", "No")</f>
        <v>No</v>
      </c>
      <c r="AH32" s="98" t="str">
        <f>IF(ISNUMBER(SEARCH("Report immediately to direct supervisor", Officials_Data[[#This Row],[Column1]])), "Yes", "No")</f>
        <v>No</v>
      </c>
      <c r="AI32" s="3" t="str">
        <f>IF(ISNUMBER(SEARCH("Report immediately to internal investigation body", Officials_Data[[#This Row],[Column1]])), "Yes", "No")</f>
        <v>Yes</v>
      </c>
      <c r="AJ32" s="3" t="str">
        <f>IF(ISNUMBER(SEARCH("Report immediately to external investigation body", Officials_Data[[#This Row],[Column1]])), "Yes", "No")</f>
        <v>No</v>
      </c>
      <c r="AK32" s="3" t="s">
        <v>14</v>
      </c>
      <c r="AL32" s="3" t="s">
        <v>22</v>
      </c>
      <c r="AM32" s="3"/>
      <c r="AN32" s="3"/>
      <c r="AO32" s="3"/>
      <c r="AP32" s="3"/>
      <c r="AQ32" s="3"/>
      <c r="AR32" s="3" t="s">
        <v>4</v>
      </c>
      <c r="AS32" s="3" t="s">
        <v>4</v>
      </c>
      <c r="AT32" s="3" t="s">
        <v>3</v>
      </c>
      <c r="AU32" s="3" t="s">
        <v>6</v>
      </c>
      <c r="AV32" s="3" t="s">
        <v>5</v>
      </c>
      <c r="AW32" s="3" t="s">
        <v>4</v>
      </c>
      <c r="AX32" s="3" t="s">
        <v>5</v>
      </c>
      <c r="AY32" s="3" t="s">
        <v>3</v>
      </c>
      <c r="AZ32" s="3" t="s">
        <v>3</v>
      </c>
      <c r="BA32" s="3" t="s">
        <v>75</v>
      </c>
    </row>
    <row r="33" spans="1:53" ht="14.4">
      <c r="A33" t="s">
        <v>384</v>
      </c>
      <c r="B33" s="94">
        <v>11843</v>
      </c>
      <c r="C33" s="93" t="s">
        <v>688</v>
      </c>
      <c r="D33" s="88" t="s">
        <v>754</v>
      </c>
      <c r="E33" t="s">
        <v>72</v>
      </c>
      <c r="F33" t="s">
        <v>350</v>
      </c>
      <c r="G33" t="s">
        <v>22</v>
      </c>
      <c r="H33" t="s">
        <v>4</v>
      </c>
      <c r="I33" t="s">
        <v>4</v>
      </c>
      <c r="J33" t="s">
        <v>4</v>
      </c>
      <c r="K33" t="s">
        <v>3</v>
      </c>
      <c r="L33" t="s">
        <v>3</v>
      </c>
      <c r="M33" t="s">
        <v>4</v>
      </c>
      <c r="N33" t="s">
        <v>4</v>
      </c>
      <c r="O33" t="s">
        <v>4</v>
      </c>
      <c r="P33" t="s">
        <v>5</v>
      </c>
      <c r="Q33" t="s">
        <v>12</v>
      </c>
      <c r="R33" t="s">
        <v>4</v>
      </c>
      <c r="S33" t="s">
        <v>4</v>
      </c>
      <c r="T33" t="s">
        <v>3</v>
      </c>
      <c r="U33" t="s">
        <v>5</v>
      </c>
      <c r="V33" t="s">
        <v>9</v>
      </c>
      <c r="W33" t="s">
        <v>9</v>
      </c>
      <c r="X33" t="s">
        <v>3</v>
      </c>
      <c r="Y33" t="s">
        <v>5</v>
      </c>
      <c r="Z33" t="s">
        <v>4</v>
      </c>
      <c r="AA33" t="s">
        <v>5</v>
      </c>
      <c r="AB33" t="s">
        <v>3</v>
      </c>
      <c r="AC33" t="s">
        <v>4</v>
      </c>
      <c r="AD33" t="s">
        <v>4</v>
      </c>
      <c r="AE33" s="3" t="s">
        <v>759</v>
      </c>
      <c r="AF33" s="3" t="str">
        <f>IF(ISNUMBER(SEARCH("Do nothing", Officials_Data[[#This Row],[Column1]])), "Yes", "No")</f>
        <v>No</v>
      </c>
      <c r="AG33" s="98" t="str">
        <f>IF(ISNUMBER(SEARCH("Talk to the colleague about his/her behavior", Officials_Data[[#This Row],[Column1]])), "Yes", "No")</f>
        <v>Yes</v>
      </c>
      <c r="AH33" s="98" t="str">
        <f>IF(ISNUMBER(SEARCH("Report immediately to direct supervisor", Officials_Data[[#This Row],[Column1]])), "Yes", "No")</f>
        <v>Yes</v>
      </c>
      <c r="AI33" s="3" t="str">
        <f>IF(ISNUMBER(SEARCH("Report immediately to internal investigation body", Officials_Data[[#This Row],[Column1]])), "Yes", "No")</f>
        <v>No</v>
      </c>
      <c r="AJ33" s="3" t="str">
        <f>IF(ISNUMBER(SEARCH("Report immediately to external investigation body", Officials_Data[[#This Row],[Column1]])), "Yes", "No")</f>
        <v>No</v>
      </c>
      <c r="AK33" s="3" t="s">
        <v>14</v>
      </c>
      <c r="AL33" s="3" t="s">
        <v>21</v>
      </c>
      <c r="AM33" s="3" t="s">
        <v>21</v>
      </c>
      <c r="AN33" s="3" t="s">
        <v>3</v>
      </c>
      <c r="AO33" s="3" t="s">
        <v>4</v>
      </c>
      <c r="AP33" s="3" t="s">
        <v>4</v>
      </c>
      <c r="AQ33" s="3" t="s">
        <v>4</v>
      </c>
      <c r="AR33" s="3"/>
      <c r="AS33" s="3" t="s">
        <v>4</v>
      </c>
      <c r="AT33" s="3" t="s">
        <v>5</v>
      </c>
      <c r="AU33" s="3" t="s">
        <v>5</v>
      </c>
      <c r="AV33" s="3" t="s">
        <v>5</v>
      </c>
      <c r="AW33" s="3" t="s">
        <v>4</v>
      </c>
      <c r="AX33" s="3" t="s">
        <v>4</v>
      </c>
      <c r="AY33" s="3" t="s">
        <v>4</v>
      </c>
      <c r="AZ33" s="3" t="s">
        <v>3</v>
      </c>
      <c r="BA33" s="3" t="s">
        <v>73</v>
      </c>
    </row>
    <row r="34" spans="1:53" ht="14.4">
      <c r="A34" t="s">
        <v>385</v>
      </c>
      <c r="B34" s="94">
        <v>11844</v>
      </c>
      <c r="C34" s="93" t="s">
        <v>695</v>
      </c>
      <c r="D34" s="88" t="s">
        <v>754</v>
      </c>
      <c r="E34" t="s">
        <v>74</v>
      </c>
      <c r="F34" t="s">
        <v>350</v>
      </c>
      <c r="G34" t="s">
        <v>22</v>
      </c>
      <c r="H34" t="s">
        <v>4</v>
      </c>
      <c r="I34" t="s">
        <v>4</v>
      </c>
      <c r="J34" t="s">
        <v>4</v>
      </c>
      <c r="K34" t="s">
        <v>4</v>
      </c>
      <c r="L34" t="s">
        <v>3</v>
      </c>
      <c r="M34" t="s">
        <v>4</v>
      </c>
      <c r="N34" t="s">
        <v>4</v>
      </c>
      <c r="O34" t="s">
        <v>5</v>
      </c>
      <c r="P34" t="s">
        <v>4</v>
      </c>
      <c r="Q34" t="s">
        <v>11</v>
      </c>
      <c r="R34" t="s">
        <v>4</v>
      </c>
      <c r="S34" t="s">
        <v>4</v>
      </c>
      <c r="T34" t="s">
        <v>3</v>
      </c>
      <c r="U34" t="s">
        <v>6</v>
      </c>
      <c r="V34" t="s">
        <v>11</v>
      </c>
      <c r="W34" t="s">
        <v>10</v>
      </c>
      <c r="X34" t="s">
        <v>3</v>
      </c>
      <c r="Y34" t="s">
        <v>3</v>
      </c>
      <c r="Z34" t="s">
        <v>5</v>
      </c>
      <c r="AA34" t="s">
        <v>4</v>
      </c>
      <c r="AB34" t="s">
        <v>4</v>
      </c>
      <c r="AC34" t="s">
        <v>4</v>
      </c>
      <c r="AD34" t="s">
        <v>4</v>
      </c>
      <c r="AE34" s="3" t="s">
        <v>129</v>
      </c>
      <c r="AF34" s="3" t="str">
        <f>IF(ISNUMBER(SEARCH("Do nothing", Officials_Data[[#This Row],[Column1]])), "Yes", "No")</f>
        <v>No</v>
      </c>
      <c r="AG34" s="98" t="str">
        <f>IF(ISNUMBER(SEARCH("Talk to the colleague about his/her behavior", Officials_Data[[#This Row],[Column1]])), "Yes", "No")</f>
        <v>No</v>
      </c>
      <c r="AH34" s="98" t="str">
        <f>IF(ISNUMBER(SEARCH("Report immediately to direct supervisor", Officials_Data[[#This Row],[Column1]])), "Yes", "No")</f>
        <v>Yes</v>
      </c>
      <c r="AI34" s="3" t="str">
        <f>IF(ISNUMBER(SEARCH("Report immediately to internal investigation body", Officials_Data[[#This Row],[Column1]])), "Yes", "No")</f>
        <v>No</v>
      </c>
      <c r="AJ34" s="3" t="str">
        <f>IF(ISNUMBER(SEARCH("Report immediately to external investigation body", Officials_Data[[#This Row],[Column1]])), "Yes", "No")</f>
        <v>No</v>
      </c>
      <c r="AK34" s="3" t="s">
        <v>14</v>
      </c>
      <c r="AL34" s="3" t="s">
        <v>21</v>
      </c>
      <c r="AM34" s="3" t="s">
        <v>21</v>
      </c>
      <c r="AN34" s="3" t="s">
        <v>4</v>
      </c>
      <c r="AO34" s="3" t="s">
        <v>4</v>
      </c>
      <c r="AP34" s="3" t="s">
        <v>4</v>
      </c>
      <c r="AQ34" s="3" t="s">
        <v>3</v>
      </c>
      <c r="AR34" s="3"/>
      <c r="AS34" s="3" t="s">
        <v>5</v>
      </c>
      <c r="AT34" s="3" t="s">
        <v>3</v>
      </c>
      <c r="AU34" s="3" t="s">
        <v>5</v>
      </c>
      <c r="AV34" s="3" t="s">
        <v>4</v>
      </c>
      <c r="AW34" s="3" t="s">
        <v>4</v>
      </c>
      <c r="AX34" s="3" t="s">
        <v>4</v>
      </c>
      <c r="AY34" s="3" t="s">
        <v>4</v>
      </c>
      <c r="AZ34" s="3" t="s">
        <v>3</v>
      </c>
      <c r="BA34" s="3" t="s">
        <v>73</v>
      </c>
    </row>
    <row r="35" spans="1:53" ht="14.4">
      <c r="A35" t="s">
        <v>386</v>
      </c>
      <c r="B35" s="94">
        <v>11845</v>
      </c>
      <c r="C35" s="93" t="s">
        <v>688</v>
      </c>
      <c r="D35" s="88" t="s">
        <v>754</v>
      </c>
      <c r="E35" t="s">
        <v>72</v>
      </c>
      <c r="F35" t="s">
        <v>347</v>
      </c>
      <c r="G35" t="s">
        <v>22</v>
      </c>
      <c r="H35" t="s">
        <v>3</v>
      </c>
      <c r="I35" t="s">
        <v>3</v>
      </c>
      <c r="J35" t="s">
        <v>4</v>
      </c>
      <c r="K35" t="s">
        <v>3</v>
      </c>
      <c r="L35" t="s">
        <v>5</v>
      </c>
      <c r="M35" t="s">
        <v>4</v>
      </c>
      <c r="N35" t="s">
        <v>4</v>
      </c>
      <c r="O35" t="s">
        <v>4</v>
      </c>
      <c r="P35" t="s">
        <v>4</v>
      </c>
      <c r="Q35" t="s">
        <v>12</v>
      </c>
      <c r="R35" t="s">
        <v>4</v>
      </c>
      <c r="S35" t="s">
        <v>4</v>
      </c>
      <c r="T35" t="s">
        <v>5</v>
      </c>
      <c r="U35" t="s">
        <v>6</v>
      </c>
      <c r="V35" t="s">
        <v>9</v>
      </c>
      <c r="W35" t="s">
        <v>12</v>
      </c>
      <c r="X35" t="s">
        <v>5</v>
      </c>
      <c r="Y35" t="s">
        <v>5</v>
      </c>
      <c r="Z35" t="s">
        <v>4</v>
      </c>
      <c r="AA35" t="s">
        <v>4</v>
      </c>
      <c r="AB35" t="s">
        <v>4</v>
      </c>
      <c r="AC35" t="s">
        <v>4</v>
      </c>
      <c r="AD35" t="s">
        <v>5</v>
      </c>
      <c r="AE35" s="3" t="s">
        <v>129</v>
      </c>
      <c r="AF35" s="3" t="str">
        <f>IF(ISNUMBER(SEARCH("Do nothing", Officials_Data[[#This Row],[Column1]])), "Yes", "No")</f>
        <v>No</v>
      </c>
      <c r="AG35" s="98" t="str">
        <f>IF(ISNUMBER(SEARCH("Talk to the colleague about his/her behavior", Officials_Data[[#This Row],[Column1]])), "Yes", "No")</f>
        <v>No</v>
      </c>
      <c r="AH35" s="98" t="str">
        <f>IF(ISNUMBER(SEARCH("Report immediately to direct supervisor", Officials_Data[[#This Row],[Column1]])), "Yes", "No")</f>
        <v>Yes</v>
      </c>
      <c r="AI35" s="3" t="str">
        <f>IF(ISNUMBER(SEARCH("Report immediately to internal investigation body", Officials_Data[[#This Row],[Column1]])), "Yes", "No")</f>
        <v>No</v>
      </c>
      <c r="AJ35" s="3" t="str">
        <f>IF(ISNUMBER(SEARCH("Report immediately to external investigation body", Officials_Data[[#This Row],[Column1]])), "Yes", "No")</f>
        <v>No</v>
      </c>
      <c r="AK35" s="3" t="s">
        <v>14</v>
      </c>
      <c r="AL35" s="3" t="s">
        <v>21</v>
      </c>
      <c r="AM35" s="3" t="s">
        <v>21</v>
      </c>
      <c r="AN35" s="3" t="s">
        <v>3</v>
      </c>
      <c r="AO35" s="3" t="s">
        <v>4</v>
      </c>
      <c r="AP35" s="3" t="s">
        <v>4</v>
      </c>
      <c r="AQ35" s="3" t="s">
        <v>4</v>
      </c>
      <c r="AR35" s="3"/>
      <c r="AS35" s="3" t="s">
        <v>6</v>
      </c>
      <c r="AT35" s="3" t="s">
        <v>4</v>
      </c>
      <c r="AU35" s="3" t="s">
        <v>3</v>
      </c>
      <c r="AV35" s="3" t="s">
        <v>3</v>
      </c>
      <c r="AW35" s="3" t="s">
        <v>3</v>
      </c>
      <c r="AX35" s="3" t="s">
        <v>3</v>
      </c>
      <c r="AY35" s="3" t="s">
        <v>3</v>
      </c>
      <c r="AZ35" s="3" t="s">
        <v>3</v>
      </c>
      <c r="BA35" s="3" t="s">
        <v>75</v>
      </c>
    </row>
    <row r="36" spans="1:53" ht="14.4">
      <c r="A36" t="s">
        <v>387</v>
      </c>
      <c r="B36" s="94">
        <v>11846</v>
      </c>
      <c r="C36" s="93" t="s">
        <v>688</v>
      </c>
      <c r="D36" s="88" t="s">
        <v>754</v>
      </c>
      <c r="E36" t="s">
        <v>72</v>
      </c>
      <c r="F36" t="s">
        <v>350</v>
      </c>
      <c r="G36" t="s">
        <v>22</v>
      </c>
      <c r="H36" t="s">
        <v>5</v>
      </c>
      <c r="I36" t="s">
        <v>4</v>
      </c>
      <c r="J36" t="s">
        <v>4</v>
      </c>
      <c r="K36" t="s">
        <v>4</v>
      </c>
      <c r="L36" t="s">
        <v>4</v>
      </c>
      <c r="M36" t="s">
        <v>4</v>
      </c>
      <c r="N36" t="s">
        <v>4</v>
      </c>
      <c r="O36" t="s">
        <v>4</v>
      </c>
      <c r="P36" t="s">
        <v>5</v>
      </c>
      <c r="Q36" t="s">
        <v>12</v>
      </c>
      <c r="R36" t="s">
        <v>4</v>
      </c>
      <c r="S36" t="s">
        <v>4</v>
      </c>
      <c r="T36" t="s">
        <v>4</v>
      </c>
      <c r="U36" t="s">
        <v>4</v>
      </c>
      <c r="V36" t="s">
        <v>9</v>
      </c>
      <c r="W36" t="s">
        <v>9</v>
      </c>
      <c r="X36" t="s">
        <v>4</v>
      </c>
      <c r="Y36" t="s">
        <v>3</v>
      </c>
      <c r="Z36" t="s">
        <v>4</v>
      </c>
      <c r="AA36" t="s">
        <v>3</v>
      </c>
      <c r="AB36" t="s">
        <v>3</v>
      </c>
      <c r="AC36" t="s">
        <v>3</v>
      </c>
      <c r="AD36" t="s">
        <v>3</v>
      </c>
      <c r="AE36" s="3" t="s">
        <v>760</v>
      </c>
      <c r="AF36" s="3" t="str">
        <f>IF(ISNUMBER(SEARCH("Do nothing", Officials_Data[[#This Row],[Column1]])), "Yes", "No")</f>
        <v>No</v>
      </c>
      <c r="AG36" s="98" t="str">
        <f>IF(ISNUMBER(SEARCH("Talk to the colleague about his/her behavior", Officials_Data[[#This Row],[Column1]])), "Yes", "No")</f>
        <v>Yes</v>
      </c>
      <c r="AH36" s="98" t="str">
        <f>IF(ISNUMBER(SEARCH("Report immediately to direct supervisor", Officials_Data[[#This Row],[Column1]])), "Yes", "No")</f>
        <v>No</v>
      </c>
      <c r="AI36" s="3" t="str">
        <f>IF(ISNUMBER(SEARCH("Report immediately to internal investigation body", Officials_Data[[#This Row],[Column1]])), "Yes", "No")</f>
        <v>Yes</v>
      </c>
      <c r="AJ36" s="3" t="str">
        <f>IF(ISNUMBER(SEARCH("Report immediately to external investigation body", Officials_Data[[#This Row],[Column1]])), "Yes", "No")</f>
        <v>No</v>
      </c>
      <c r="AK36" s="3" t="s">
        <v>14</v>
      </c>
      <c r="AL36" s="3" t="s">
        <v>21</v>
      </c>
      <c r="AM36" s="3" t="s">
        <v>21</v>
      </c>
      <c r="AN36" s="3" t="s">
        <v>4</v>
      </c>
      <c r="AO36" s="3" t="s">
        <v>4</v>
      </c>
      <c r="AP36" s="3" t="s">
        <v>4</v>
      </c>
      <c r="AQ36" s="3" t="s">
        <v>3</v>
      </c>
      <c r="AR36" s="3"/>
      <c r="AS36" s="3" t="s">
        <v>3</v>
      </c>
      <c r="AT36" s="3" t="s">
        <v>6</v>
      </c>
      <c r="AU36" s="3" t="s">
        <v>3</v>
      </c>
      <c r="AV36" s="3" t="s">
        <v>3</v>
      </c>
      <c r="AW36" s="3" t="s">
        <v>3</v>
      </c>
      <c r="AX36" s="3" t="s">
        <v>3</v>
      </c>
      <c r="AY36" s="3" t="s">
        <v>4</v>
      </c>
      <c r="AZ36" s="3" t="s">
        <v>3</v>
      </c>
      <c r="BA36" s="3" t="s">
        <v>73</v>
      </c>
    </row>
    <row r="37" spans="1:53" ht="14.4">
      <c r="A37" t="s">
        <v>388</v>
      </c>
      <c r="B37" s="94">
        <v>11847</v>
      </c>
      <c r="C37" s="93" t="s">
        <v>688</v>
      </c>
      <c r="D37" s="88" t="s">
        <v>754</v>
      </c>
      <c r="E37" t="s">
        <v>72</v>
      </c>
      <c r="F37" t="s">
        <v>350</v>
      </c>
      <c r="G37" t="s">
        <v>22</v>
      </c>
      <c r="H37" t="s">
        <v>3</v>
      </c>
      <c r="I37" t="s">
        <v>3</v>
      </c>
      <c r="J37" t="s">
        <v>4</v>
      </c>
      <c r="K37" t="s">
        <v>4</v>
      </c>
      <c r="L37" t="s">
        <v>4</v>
      </c>
      <c r="M37" t="s">
        <v>4</v>
      </c>
      <c r="N37" t="s">
        <v>4</v>
      </c>
      <c r="O37" t="s">
        <v>4</v>
      </c>
      <c r="P37" t="s">
        <v>5</v>
      </c>
      <c r="Q37" t="s">
        <v>11</v>
      </c>
      <c r="R37" t="s">
        <v>4</v>
      </c>
      <c r="S37" t="s">
        <v>4</v>
      </c>
      <c r="T37" t="s">
        <v>4</v>
      </c>
      <c r="U37" t="s">
        <v>4</v>
      </c>
      <c r="V37" t="s">
        <v>9</v>
      </c>
      <c r="W37" t="s">
        <v>9</v>
      </c>
      <c r="X37" t="s">
        <v>4</v>
      </c>
      <c r="Y37" t="s">
        <v>4</v>
      </c>
      <c r="Z37" t="s">
        <v>5</v>
      </c>
      <c r="AA37" t="s">
        <v>5</v>
      </c>
      <c r="AB37" t="s">
        <v>5</v>
      </c>
      <c r="AC37" t="s">
        <v>5</v>
      </c>
      <c r="AD37" t="s">
        <v>5</v>
      </c>
      <c r="AE37" s="3" t="s">
        <v>129</v>
      </c>
      <c r="AF37" s="3" t="str">
        <f>IF(ISNUMBER(SEARCH("Do nothing", Officials_Data[[#This Row],[Column1]])), "Yes", "No")</f>
        <v>No</v>
      </c>
      <c r="AG37" s="98" t="str">
        <f>IF(ISNUMBER(SEARCH("Talk to the colleague about his/her behavior", Officials_Data[[#This Row],[Column1]])), "Yes", "No")</f>
        <v>No</v>
      </c>
      <c r="AH37" s="98" t="str">
        <f>IF(ISNUMBER(SEARCH("Report immediately to direct supervisor", Officials_Data[[#This Row],[Column1]])), "Yes", "No")</f>
        <v>Yes</v>
      </c>
      <c r="AI37" s="3" t="str">
        <f>IF(ISNUMBER(SEARCH("Report immediately to internal investigation body", Officials_Data[[#This Row],[Column1]])), "Yes", "No")</f>
        <v>No</v>
      </c>
      <c r="AJ37" s="3" t="str">
        <f>IF(ISNUMBER(SEARCH("Report immediately to external investigation body", Officials_Data[[#This Row],[Column1]])), "Yes", "No")</f>
        <v>No</v>
      </c>
      <c r="AK37" s="3" t="s">
        <v>14</v>
      </c>
      <c r="AL37" s="3" t="s">
        <v>21</v>
      </c>
      <c r="AM37" s="3" t="s">
        <v>21</v>
      </c>
      <c r="AN37" s="3" t="s">
        <v>5</v>
      </c>
      <c r="AO37" s="3" t="s">
        <v>5</v>
      </c>
      <c r="AP37" s="3" t="s">
        <v>5</v>
      </c>
      <c r="AQ37" s="3" t="s">
        <v>5</v>
      </c>
      <c r="AR37" s="3"/>
      <c r="AS37" s="3" t="s">
        <v>6</v>
      </c>
      <c r="AT37" s="3" t="s">
        <v>5</v>
      </c>
      <c r="AU37" s="3" t="s">
        <v>6</v>
      </c>
      <c r="AV37" s="3" t="s">
        <v>5</v>
      </c>
      <c r="AW37" s="3" t="s">
        <v>4</v>
      </c>
      <c r="AX37" s="3" t="s">
        <v>4</v>
      </c>
      <c r="AY37" s="3" t="s">
        <v>3</v>
      </c>
      <c r="AZ37" s="3" t="s">
        <v>3</v>
      </c>
      <c r="BA37" s="3" t="s">
        <v>75</v>
      </c>
    </row>
    <row r="38" spans="1:53" ht="14.4">
      <c r="A38" t="s">
        <v>389</v>
      </c>
      <c r="B38" s="94">
        <v>11848</v>
      </c>
      <c r="C38" s="93" t="s">
        <v>696</v>
      </c>
      <c r="D38" s="88" t="s">
        <v>754</v>
      </c>
      <c r="E38" t="s">
        <v>72</v>
      </c>
      <c r="F38" t="s">
        <v>346</v>
      </c>
      <c r="G38" t="s">
        <v>22</v>
      </c>
      <c r="H38" t="s">
        <v>3</v>
      </c>
      <c r="I38" t="s">
        <v>3</v>
      </c>
      <c r="J38" t="s">
        <v>3</v>
      </c>
      <c r="K38" t="s">
        <v>4</v>
      </c>
      <c r="L38" t="s">
        <v>3</v>
      </c>
      <c r="M38" t="s">
        <v>3</v>
      </c>
      <c r="N38" t="s">
        <v>4</v>
      </c>
      <c r="O38" t="s">
        <v>3</v>
      </c>
      <c r="P38" t="s">
        <v>5</v>
      </c>
      <c r="Q38" t="s">
        <v>12</v>
      </c>
      <c r="R38" t="s">
        <v>3</v>
      </c>
      <c r="S38" t="s">
        <v>4</v>
      </c>
      <c r="T38" t="s">
        <v>4</v>
      </c>
      <c r="U38" t="s">
        <v>3</v>
      </c>
      <c r="V38" t="s">
        <v>9</v>
      </c>
      <c r="W38" t="s">
        <v>10</v>
      </c>
      <c r="X38" t="s">
        <v>4</v>
      </c>
      <c r="Y38" t="s">
        <v>3</v>
      </c>
      <c r="Z38" t="s">
        <v>3</v>
      </c>
      <c r="AA38" t="s">
        <v>3</v>
      </c>
      <c r="AB38" t="s">
        <v>4</v>
      </c>
      <c r="AC38" t="s">
        <v>3</v>
      </c>
      <c r="AD38" t="s">
        <v>3</v>
      </c>
      <c r="AE38" s="3" t="s">
        <v>129</v>
      </c>
      <c r="AF38" s="3" t="str">
        <f>IF(ISNUMBER(SEARCH("Do nothing", Officials_Data[[#This Row],[Column1]])), "Yes", "No")</f>
        <v>No</v>
      </c>
      <c r="AG38" s="98" t="str">
        <f>IF(ISNUMBER(SEARCH("Talk to the colleague about his/her behavior", Officials_Data[[#This Row],[Column1]])), "Yes", "No")</f>
        <v>No</v>
      </c>
      <c r="AH38" s="98" t="str">
        <f>IF(ISNUMBER(SEARCH("Report immediately to direct supervisor", Officials_Data[[#This Row],[Column1]])), "Yes", "No")</f>
        <v>Yes</v>
      </c>
      <c r="AI38" s="3" t="str">
        <f>IF(ISNUMBER(SEARCH("Report immediately to internal investigation body", Officials_Data[[#This Row],[Column1]])), "Yes", "No")</f>
        <v>No</v>
      </c>
      <c r="AJ38" s="3" t="str">
        <f>IF(ISNUMBER(SEARCH("Report immediately to external investigation body", Officials_Data[[#This Row],[Column1]])), "Yes", "No")</f>
        <v>No</v>
      </c>
      <c r="AK38" s="3" t="s">
        <v>14</v>
      </c>
      <c r="AL38" s="3" t="s">
        <v>21</v>
      </c>
      <c r="AM38" s="3" t="s">
        <v>21</v>
      </c>
      <c r="AN38" s="3" t="s">
        <v>4</v>
      </c>
      <c r="AO38" s="3" t="s">
        <v>3</v>
      </c>
      <c r="AP38" s="3" t="s">
        <v>3</v>
      </c>
      <c r="AQ38" s="3" t="s">
        <v>4</v>
      </c>
      <c r="AR38" s="3"/>
      <c r="AS38" s="3" t="s">
        <v>4</v>
      </c>
      <c r="AT38" s="3" t="s">
        <v>5</v>
      </c>
      <c r="AU38" s="3" t="s">
        <v>4</v>
      </c>
      <c r="AV38" s="3" t="s">
        <v>3</v>
      </c>
      <c r="AW38" s="3" t="s">
        <v>3</v>
      </c>
      <c r="AX38" s="3" t="s">
        <v>4</v>
      </c>
      <c r="AY38" s="3" t="s">
        <v>3</v>
      </c>
      <c r="AZ38" s="3" t="s">
        <v>4</v>
      </c>
      <c r="BA38" s="3" t="s">
        <v>75</v>
      </c>
    </row>
    <row r="39" spans="1:53" ht="14.4">
      <c r="A39" t="s">
        <v>390</v>
      </c>
      <c r="B39" s="94">
        <v>11849</v>
      </c>
      <c r="C39" s="93" t="s">
        <v>688</v>
      </c>
      <c r="D39" s="88" t="s">
        <v>754</v>
      </c>
      <c r="E39" t="s">
        <v>72</v>
      </c>
      <c r="F39" t="s">
        <v>347</v>
      </c>
      <c r="G39" t="s">
        <v>22</v>
      </c>
      <c r="H39" t="s">
        <v>3</v>
      </c>
      <c r="I39" t="s">
        <v>3</v>
      </c>
      <c r="J39" t="s">
        <v>3</v>
      </c>
      <c r="K39" t="s">
        <v>3</v>
      </c>
      <c r="L39" t="s">
        <v>4</v>
      </c>
      <c r="M39" t="s">
        <v>3</v>
      </c>
      <c r="N39" t="s">
        <v>3</v>
      </c>
      <c r="O39" t="s">
        <v>4</v>
      </c>
      <c r="P39" t="s">
        <v>5</v>
      </c>
      <c r="Q39" t="s">
        <v>12</v>
      </c>
      <c r="R39" t="s">
        <v>3</v>
      </c>
      <c r="S39" t="s">
        <v>3</v>
      </c>
      <c r="T39" t="s">
        <v>3</v>
      </c>
      <c r="U39" t="s">
        <v>6</v>
      </c>
      <c r="V39" t="s">
        <v>10</v>
      </c>
      <c r="W39" t="s">
        <v>9</v>
      </c>
      <c r="X39" t="s">
        <v>3</v>
      </c>
      <c r="Y39" t="s">
        <v>3</v>
      </c>
      <c r="Z39" t="s">
        <v>3</v>
      </c>
      <c r="AA39" t="s">
        <v>3</v>
      </c>
      <c r="AB39" t="s">
        <v>4</v>
      </c>
      <c r="AC39" t="s">
        <v>3</v>
      </c>
      <c r="AD39" t="s">
        <v>3</v>
      </c>
      <c r="AE39" s="3" t="s">
        <v>756</v>
      </c>
      <c r="AF39" s="3" t="str">
        <f>IF(ISNUMBER(SEARCH("Do nothing", Officials_Data[[#This Row],[Column1]])), "Yes", "No")</f>
        <v>No</v>
      </c>
      <c r="AG39" s="98" t="str">
        <f>IF(ISNUMBER(SEARCH("Talk to the colleague about his/her behavior", Officials_Data[[#This Row],[Column1]])), "Yes", "No")</f>
        <v>Yes</v>
      </c>
      <c r="AH39" s="98" t="str">
        <f>IF(ISNUMBER(SEARCH("Report immediately to direct supervisor", Officials_Data[[#This Row],[Column1]])), "Yes", "No")</f>
        <v>Yes</v>
      </c>
      <c r="AI39" s="3" t="str">
        <f>IF(ISNUMBER(SEARCH("Report immediately to internal investigation body", Officials_Data[[#This Row],[Column1]])), "Yes", "No")</f>
        <v>No</v>
      </c>
      <c r="AJ39" s="3" t="str">
        <f>IF(ISNUMBER(SEARCH("Report immediately to external investigation body", Officials_Data[[#This Row],[Column1]])), "Yes", "No")</f>
        <v>No</v>
      </c>
      <c r="AK39" s="3" t="s">
        <v>14</v>
      </c>
      <c r="AL39" s="3" t="s">
        <v>21</v>
      </c>
      <c r="AM39" s="3" t="s">
        <v>21</v>
      </c>
      <c r="AN39" s="3" t="s">
        <v>3</v>
      </c>
      <c r="AO39" s="3" t="s">
        <v>3</v>
      </c>
      <c r="AP39" s="3" t="s">
        <v>3</v>
      </c>
      <c r="AQ39" s="3" t="s">
        <v>3</v>
      </c>
      <c r="AR39" s="3"/>
      <c r="AS39" s="3" t="s">
        <v>4</v>
      </c>
      <c r="AT39" s="3" t="s">
        <v>4</v>
      </c>
      <c r="AU39" s="3" t="s">
        <v>3</v>
      </c>
      <c r="AV39" s="3" t="s">
        <v>3</v>
      </c>
      <c r="AW39" s="3" t="s">
        <v>3</v>
      </c>
      <c r="AX39" s="3" t="s">
        <v>3</v>
      </c>
      <c r="AY39" s="3" t="s">
        <v>3</v>
      </c>
      <c r="AZ39" s="3" t="s">
        <v>3</v>
      </c>
      <c r="BA39" s="3" t="s">
        <v>73</v>
      </c>
    </row>
    <row r="40" spans="1:53" ht="14.4">
      <c r="A40" t="s">
        <v>391</v>
      </c>
      <c r="B40" s="94">
        <v>11850</v>
      </c>
      <c r="C40" s="93" t="s">
        <v>688</v>
      </c>
      <c r="D40" s="88" t="s">
        <v>754</v>
      </c>
      <c r="E40" t="s">
        <v>74</v>
      </c>
      <c r="F40" t="s">
        <v>350</v>
      </c>
      <c r="G40" t="s">
        <v>22</v>
      </c>
      <c r="H40" t="s">
        <v>4</v>
      </c>
      <c r="I40" t="s">
        <v>5</v>
      </c>
      <c r="J40" t="s">
        <v>5</v>
      </c>
      <c r="K40" t="s">
        <v>4</v>
      </c>
      <c r="L40" t="s">
        <v>4</v>
      </c>
      <c r="M40" t="s">
        <v>5</v>
      </c>
      <c r="N40" t="s">
        <v>5</v>
      </c>
      <c r="O40" t="s">
        <v>6</v>
      </c>
      <c r="P40" t="s">
        <v>5</v>
      </c>
      <c r="Q40" t="s">
        <v>12</v>
      </c>
      <c r="R40" t="s">
        <v>5</v>
      </c>
      <c r="S40" t="s">
        <v>5</v>
      </c>
      <c r="T40" t="s">
        <v>5</v>
      </c>
      <c r="U40" t="s">
        <v>5</v>
      </c>
      <c r="V40" t="s">
        <v>11</v>
      </c>
      <c r="W40" t="s">
        <v>11</v>
      </c>
      <c r="X40" t="s">
        <v>4</v>
      </c>
      <c r="Y40" t="s">
        <v>4</v>
      </c>
      <c r="Z40" t="s">
        <v>5</v>
      </c>
      <c r="AA40" t="s">
        <v>5</v>
      </c>
      <c r="AB40" t="s">
        <v>5</v>
      </c>
      <c r="AC40" t="s">
        <v>5</v>
      </c>
      <c r="AD40" t="s">
        <v>5</v>
      </c>
      <c r="AE40" s="3" t="s">
        <v>125</v>
      </c>
      <c r="AF40" s="3" t="str">
        <f>IF(ISNUMBER(SEARCH("Do nothing", Officials_Data[[#This Row],[Column1]])), "Yes", "No")</f>
        <v>Yes</v>
      </c>
      <c r="AG40" s="98" t="str">
        <f>IF(ISNUMBER(SEARCH("Talk to the colleague about his/her behavior", Officials_Data[[#This Row],[Column1]])), "Yes", "No")</f>
        <v>No</v>
      </c>
      <c r="AH40" s="98" t="str">
        <f>IF(ISNUMBER(SEARCH("Report immediately to direct supervisor", Officials_Data[[#This Row],[Column1]])), "Yes", "No")</f>
        <v>No</v>
      </c>
      <c r="AI40" s="3" t="str">
        <f>IF(ISNUMBER(SEARCH("Report immediately to internal investigation body", Officials_Data[[#This Row],[Column1]])), "Yes", "No")</f>
        <v>No</v>
      </c>
      <c r="AJ40" s="3" t="str">
        <f>IF(ISNUMBER(SEARCH("Report immediately to external investigation body", Officials_Data[[#This Row],[Column1]])), "Yes", "No")</f>
        <v>No</v>
      </c>
      <c r="AK40" s="3" t="s">
        <v>20</v>
      </c>
      <c r="AL40" s="3" t="s">
        <v>21</v>
      </c>
      <c r="AM40" s="3" t="s">
        <v>21</v>
      </c>
      <c r="AN40" s="3" t="s">
        <v>4</v>
      </c>
      <c r="AO40" s="3" t="s">
        <v>6</v>
      </c>
      <c r="AP40" s="3" t="s">
        <v>5</v>
      </c>
      <c r="AQ40" s="3" t="s">
        <v>5</v>
      </c>
      <c r="AR40" s="3"/>
      <c r="AS40" s="3" t="s">
        <v>6</v>
      </c>
      <c r="AT40" s="3" t="s">
        <v>3</v>
      </c>
      <c r="AU40" s="3" t="s">
        <v>6</v>
      </c>
      <c r="AV40" s="3" t="s">
        <v>6</v>
      </c>
      <c r="AW40" s="3" t="s">
        <v>5</v>
      </c>
      <c r="AX40" s="3" t="s">
        <v>6</v>
      </c>
      <c r="AY40" s="3" t="s">
        <v>5</v>
      </c>
      <c r="AZ40" s="3" t="s">
        <v>4</v>
      </c>
      <c r="BA40" s="3" t="s">
        <v>73</v>
      </c>
    </row>
    <row r="41" spans="1:53" ht="14.4">
      <c r="A41" t="s">
        <v>392</v>
      </c>
      <c r="B41" s="94">
        <v>11851</v>
      </c>
      <c r="C41" s="93" t="s">
        <v>688</v>
      </c>
      <c r="D41" s="88" t="s">
        <v>754</v>
      </c>
      <c r="E41" t="s">
        <v>74</v>
      </c>
      <c r="F41" t="s">
        <v>350</v>
      </c>
      <c r="G41" t="s">
        <v>22</v>
      </c>
      <c r="H41" t="s">
        <v>4</v>
      </c>
      <c r="I41" t="s">
        <v>6</v>
      </c>
      <c r="J41" t="s">
        <v>3</v>
      </c>
      <c r="K41" t="s">
        <v>4</v>
      </c>
      <c r="L41" t="s">
        <v>4</v>
      </c>
      <c r="M41" t="s">
        <v>6</v>
      </c>
      <c r="N41" t="s">
        <v>6</v>
      </c>
      <c r="O41" t="s">
        <v>4</v>
      </c>
      <c r="P41" t="s">
        <v>6</v>
      </c>
      <c r="Q41" t="s">
        <v>12</v>
      </c>
      <c r="R41" t="s">
        <v>6</v>
      </c>
      <c r="S41" t="s">
        <v>6</v>
      </c>
      <c r="T41" t="s">
        <v>4</v>
      </c>
      <c r="U41" t="s">
        <v>6</v>
      </c>
      <c r="V41" t="s">
        <v>10</v>
      </c>
      <c r="W41" t="s">
        <v>11</v>
      </c>
      <c r="X41" t="s">
        <v>4</v>
      </c>
      <c r="Y41" t="s">
        <v>5</v>
      </c>
      <c r="Z41" t="s">
        <v>4</v>
      </c>
      <c r="AA41" t="s">
        <v>5</v>
      </c>
      <c r="AB41" t="s">
        <v>6</v>
      </c>
      <c r="AC41" t="s">
        <v>6</v>
      </c>
      <c r="AD41" t="s">
        <v>6</v>
      </c>
      <c r="AE41" s="3" t="s">
        <v>125</v>
      </c>
      <c r="AF41" s="3" t="str">
        <f>IF(ISNUMBER(SEARCH("Do nothing", Officials_Data[[#This Row],[Column1]])), "Yes", "No")</f>
        <v>Yes</v>
      </c>
      <c r="AG41" s="98" t="str">
        <f>IF(ISNUMBER(SEARCH("Talk to the colleague about his/her behavior", Officials_Data[[#This Row],[Column1]])), "Yes", "No")</f>
        <v>No</v>
      </c>
      <c r="AH41" s="98" t="str">
        <f>IF(ISNUMBER(SEARCH("Report immediately to direct supervisor", Officials_Data[[#This Row],[Column1]])), "Yes", "No")</f>
        <v>No</v>
      </c>
      <c r="AI41" s="3" t="str">
        <f>IF(ISNUMBER(SEARCH("Report immediately to internal investigation body", Officials_Data[[#This Row],[Column1]])), "Yes", "No")</f>
        <v>No</v>
      </c>
      <c r="AJ41" s="3" t="str">
        <f>IF(ISNUMBER(SEARCH("Report immediately to external investigation body", Officials_Data[[#This Row],[Column1]])), "Yes", "No")</f>
        <v>No</v>
      </c>
      <c r="AK41" s="3" t="s">
        <v>14</v>
      </c>
      <c r="AL41" s="3" t="s">
        <v>21</v>
      </c>
      <c r="AM41" s="3" t="s">
        <v>21</v>
      </c>
      <c r="AN41" s="3" t="s">
        <v>5</v>
      </c>
      <c r="AO41" s="3" t="s">
        <v>4</v>
      </c>
      <c r="AP41" s="3" t="s">
        <v>5</v>
      </c>
      <c r="AQ41" s="3" t="s">
        <v>4</v>
      </c>
      <c r="AR41" s="3"/>
      <c r="AS41" s="3" t="s">
        <v>6</v>
      </c>
      <c r="AT41" s="3" t="s">
        <v>3</v>
      </c>
      <c r="AU41" s="3" t="s">
        <v>6</v>
      </c>
      <c r="AV41" s="3" t="s">
        <v>6</v>
      </c>
      <c r="AW41" s="3" t="s">
        <v>6</v>
      </c>
      <c r="AX41" s="3" t="s">
        <v>6</v>
      </c>
      <c r="AY41" s="3" t="s">
        <v>4</v>
      </c>
      <c r="AZ41" s="3" t="s">
        <v>3</v>
      </c>
      <c r="BA41" s="3" t="s">
        <v>75</v>
      </c>
    </row>
    <row r="42" spans="1:53" ht="14.4">
      <c r="A42" t="s">
        <v>393</v>
      </c>
      <c r="B42" s="94">
        <v>11854</v>
      </c>
      <c r="C42" s="93" t="s">
        <v>688</v>
      </c>
      <c r="D42" s="88" t="s">
        <v>754</v>
      </c>
      <c r="E42" t="s">
        <v>72</v>
      </c>
      <c r="F42" t="s">
        <v>350</v>
      </c>
      <c r="G42" t="s">
        <v>22</v>
      </c>
      <c r="H42" t="s">
        <v>5</v>
      </c>
      <c r="I42" t="s">
        <v>5</v>
      </c>
      <c r="J42" t="s">
        <v>5</v>
      </c>
      <c r="K42" t="s">
        <v>5</v>
      </c>
      <c r="L42" t="s">
        <v>4</v>
      </c>
      <c r="M42" t="s">
        <v>4</v>
      </c>
      <c r="N42" t="s">
        <v>5</v>
      </c>
      <c r="O42" t="s">
        <v>6</v>
      </c>
      <c r="P42" t="s">
        <v>5</v>
      </c>
      <c r="Q42" t="s">
        <v>12</v>
      </c>
      <c r="R42" t="s">
        <v>4</v>
      </c>
      <c r="S42" t="s">
        <v>5</v>
      </c>
      <c r="T42" t="s">
        <v>4</v>
      </c>
      <c r="U42" t="s">
        <v>6</v>
      </c>
      <c r="V42" t="s">
        <v>9</v>
      </c>
      <c r="W42" t="s">
        <v>9</v>
      </c>
      <c r="X42" t="s">
        <v>5</v>
      </c>
      <c r="Y42" t="s">
        <v>5</v>
      </c>
      <c r="Z42" t="s">
        <v>4</v>
      </c>
      <c r="AA42" t="s">
        <v>6</v>
      </c>
      <c r="AB42" t="s">
        <v>5</v>
      </c>
      <c r="AC42" t="s">
        <v>5</v>
      </c>
      <c r="AD42" t="s">
        <v>6</v>
      </c>
      <c r="AE42" s="3" t="s">
        <v>761</v>
      </c>
      <c r="AF42" s="3" t="str">
        <f>IF(ISNUMBER(SEARCH("Do nothing", Officials_Data[[#This Row],[Column1]])), "Yes", "No")</f>
        <v>No</v>
      </c>
      <c r="AG42" s="98" t="str">
        <f>IF(ISNUMBER(SEARCH("Talk to the colleague about his/her behavior", Officials_Data[[#This Row],[Column1]])), "Yes", "No")</f>
        <v>No</v>
      </c>
      <c r="AH42" s="98" t="str">
        <f>IF(ISNUMBER(SEARCH("Report immediately to direct supervisor", Officials_Data[[#This Row],[Column1]])), "Yes", "No")</f>
        <v>No</v>
      </c>
      <c r="AI42" s="3" t="str">
        <f>IF(ISNUMBER(SEARCH("Report immediately to internal investigation body", Officials_Data[[#This Row],[Column1]])), "Yes", "No")</f>
        <v>No</v>
      </c>
      <c r="AJ42" s="3" t="str">
        <f>IF(ISNUMBER(SEARCH("Report immediately to external investigation body", Officials_Data[[#This Row],[Column1]])), "Yes", "No")</f>
        <v>Yes</v>
      </c>
      <c r="AK42" s="3" t="s">
        <v>14</v>
      </c>
      <c r="AL42" s="3" t="s">
        <v>22</v>
      </c>
      <c r="AM42" s="3"/>
      <c r="AN42" s="3"/>
      <c r="AO42" s="3"/>
      <c r="AP42" s="3"/>
      <c r="AQ42" s="3"/>
      <c r="AR42" s="3" t="s">
        <v>3</v>
      </c>
      <c r="AS42" s="3" t="s">
        <v>6</v>
      </c>
      <c r="AT42" s="3" t="s">
        <v>3</v>
      </c>
      <c r="AU42" s="3" t="s">
        <v>6</v>
      </c>
      <c r="AV42" s="3" t="s">
        <v>5</v>
      </c>
      <c r="AW42" s="3" t="s">
        <v>5</v>
      </c>
      <c r="AX42" s="3" t="s">
        <v>5</v>
      </c>
      <c r="AY42" s="3" t="s">
        <v>5</v>
      </c>
      <c r="AZ42" s="3" t="s">
        <v>3</v>
      </c>
      <c r="BA42" s="3" t="s">
        <v>75</v>
      </c>
    </row>
    <row r="43" spans="1:53" ht="14.4">
      <c r="A43" t="s">
        <v>394</v>
      </c>
      <c r="B43" s="94">
        <v>11855</v>
      </c>
      <c r="C43" s="93" t="s">
        <v>688</v>
      </c>
      <c r="D43" s="88" t="s">
        <v>754</v>
      </c>
      <c r="E43" t="s">
        <v>74</v>
      </c>
      <c r="F43" t="s">
        <v>350</v>
      </c>
      <c r="G43" t="s">
        <v>22</v>
      </c>
      <c r="H43" t="s">
        <v>6</v>
      </c>
      <c r="I43" t="s">
        <v>6</v>
      </c>
      <c r="J43" t="s">
        <v>6</v>
      </c>
      <c r="K43" t="s">
        <v>5</v>
      </c>
      <c r="L43" t="s">
        <v>5</v>
      </c>
      <c r="M43" t="s">
        <v>5</v>
      </c>
      <c r="N43" t="s">
        <v>6</v>
      </c>
      <c r="O43" t="s">
        <v>4</v>
      </c>
      <c r="P43" t="s">
        <v>3</v>
      </c>
      <c r="Q43" t="s">
        <v>10</v>
      </c>
      <c r="R43" t="s">
        <v>6</v>
      </c>
      <c r="S43" t="s">
        <v>6</v>
      </c>
      <c r="T43" t="s">
        <v>4</v>
      </c>
      <c r="U43" t="s">
        <v>5</v>
      </c>
      <c r="V43" t="s">
        <v>9</v>
      </c>
      <c r="W43" t="s">
        <v>10</v>
      </c>
      <c r="X43" t="s">
        <v>4</v>
      </c>
      <c r="Y43" t="s">
        <v>5</v>
      </c>
      <c r="Z43" t="s">
        <v>5</v>
      </c>
      <c r="AA43" t="s">
        <v>6</v>
      </c>
      <c r="AB43" t="s">
        <v>5</v>
      </c>
      <c r="AC43" t="s">
        <v>4</v>
      </c>
      <c r="AD43" t="s">
        <v>5</v>
      </c>
      <c r="AE43" s="3" t="s">
        <v>755</v>
      </c>
      <c r="AF43" s="3" t="str">
        <f>IF(ISNUMBER(SEARCH("Do nothing", Officials_Data[[#This Row],[Column1]])), "Yes", "No")</f>
        <v>No</v>
      </c>
      <c r="AG43" s="98" t="str">
        <f>IF(ISNUMBER(SEARCH("Talk to the colleague about his/her behavior", Officials_Data[[#This Row],[Column1]])), "Yes", "No")</f>
        <v>Yes</v>
      </c>
      <c r="AH43" s="98" t="str">
        <f>IF(ISNUMBER(SEARCH("Report immediately to direct supervisor", Officials_Data[[#This Row],[Column1]])), "Yes", "No")</f>
        <v>No</v>
      </c>
      <c r="AI43" s="3" t="str">
        <f>IF(ISNUMBER(SEARCH("Report immediately to internal investigation body", Officials_Data[[#This Row],[Column1]])), "Yes", "No")</f>
        <v>No</v>
      </c>
      <c r="AJ43" s="3" t="str">
        <f>IF(ISNUMBER(SEARCH("Report immediately to external investigation body", Officials_Data[[#This Row],[Column1]])), "Yes", "No")</f>
        <v>No</v>
      </c>
      <c r="AK43" s="3" t="s">
        <v>14</v>
      </c>
      <c r="AL43" s="3" t="s">
        <v>21</v>
      </c>
      <c r="AM43" s="3" t="s">
        <v>22</v>
      </c>
      <c r="AN43" s="3" t="s">
        <v>5</v>
      </c>
      <c r="AO43" s="3" t="s">
        <v>6</v>
      </c>
      <c r="AP43" s="3" t="s">
        <v>5</v>
      </c>
      <c r="AQ43" s="3" t="s">
        <v>5</v>
      </c>
      <c r="AR43" s="3"/>
      <c r="AS43" s="3" t="s">
        <v>6</v>
      </c>
      <c r="AT43" s="3" t="s">
        <v>5</v>
      </c>
      <c r="AU43" s="3" t="s">
        <v>6</v>
      </c>
      <c r="AV43" s="3" t="s">
        <v>5</v>
      </c>
      <c r="AW43" s="3" t="s">
        <v>6</v>
      </c>
      <c r="AX43" s="3" t="s">
        <v>6</v>
      </c>
      <c r="AY43" s="3" t="s">
        <v>5</v>
      </c>
      <c r="AZ43" s="3" t="s">
        <v>4</v>
      </c>
      <c r="BA43" s="3" t="s">
        <v>75</v>
      </c>
    </row>
    <row r="44" spans="1:53" ht="14.4">
      <c r="A44" t="s">
        <v>395</v>
      </c>
      <c r="B44" s="94">
        <v>11856</v>
      </c>
      <c r="C44" s="93" t="s">
        <v>688</v>
      </c>
      <c r="D44" s="88" t="s">
        <v>754</v>
      </c>
      <c r="E44" t="s">
        <v>72</v>
      </c>
      <c r="F44" t="s">
        <v>350</v>
      </c>
      <c r="G44" t="s">
        <v>21</v>
      </c>
      <c r="H44" t="s">
        <v>3</v>
      </c>
      <c r="I44" t="s">
        <v>3</v>
      </c>
      <c r="J44" t="s">
        <v>3</v>
      </c>
      <c r="K44" t="s">
        <v>3</v>
      </c>
      <c r="L44" t="s">
        <v>4</v>
      </c>
      <c r="M44" t="s">
        <v>4</v>
      </c>
      <c r="N44" t="s">
        <v>4</v>
      </c>
      <c r="O44" t="s">
        <v>4</v>
      </c>
      <c r="P44" t="s">
        <v>5</v>
      </c>
      <c r="Q44" t="s">
        <v>12</v>
      </c>
      <c r="R44" t="s">
        <v>4</v>
      </c>
      <c r="S44" t="s">
        <v>4</v>
      </c>
      <c r="T44" t="s">
        <v>4</v>
      </c>
      <c r="U44" t="s">
        <v>5</v>
      </c>
      <c r="V44" t="s">
        <v>9</v>
      </c>
      <c r="W44" t="s">
        <v>9</v>
      </c>
      <c r="X44" t="s">
        <v>3</v>
      </c>
      <c r="Y44" t="s">
        <v>4</v>
      </c>
      <c r="Z44" t="s">
        <v>4</v>
      </c>
      <c r="AA44" t="s">
        <v>4</v>
      </c>
      <c r="AB44" t="s">
        <v>5</v>
      </c>
      <c r="AC44" t="s">
        <v>4</v>
      </c>
      <c r="AD44" t="s">
        <v>4</v>
      </c>
      <c r="AE44" s="3" t="s">
        <v>129</v>
      </c>
      <c r="AF44" s="3" t="str">
        <f>IF(ISNUMBER(SEARCH("Do nothing", Officials_Data[[#This Row],[Column1]])), "Yes", "No")</f>
        <v>No</v>
      </c>
      <c r="AG44" s="98" t="str">
        <f>IF(ISNUMBER(SEARCH("Talk to the colleague about his/her behavior", Officials_Data[[#This Row],[Column1]])), "Yes", "No")</f>
        <v>No</v>
      </c>
      <c r="AH44" s="98" t="str">
        <f>IF(ISNUMBER(SEARCH("Report immediately to direct supervisor", Officials_Data[[#This Row],[Column1]])), "Yes", "No")</f>
        <v>Yes</v>
      </c>
      <c r="AI44" s="3" t="str">
        <f>IF(ISNUMBER(SEARCH("Report immediately to internal investigation body", Officials_Data[[#This Row],[Column1]])), "Yes", "No")</f>
        <v>No</v>
      </c>
      <c r="AJ44" s="3" t="str">
        <f>IF(ISNUMBER(SEARCH("Report immediately to external investigation body", Officials_Data[[#This Row],[Column1]])), "Yes", "No")</f>
        <v>No</v>
      </c>
      <c r="AK44" s="3" t="s">
        <v>14</v>
      </c>
      <c r="AL44" s="3" t="s">
        <v>21</v>
      </c>
      <c r="AM44" s="3" t="s">
        <v>21</v>
      </c>
      <c r="AN44" s="3" t="s">
        <v>4</v>
      </c>
      <c r="AO44" s="3" t="s">
        <v>4</v>
      </c>
      <c r="AP44" s="3" t="s">
        <v>4</v>
      </c>
      <c r="AQ44" s="3" t="s">
        <v>4</v>
      </c>
      <c r="AR44" s="3"/>
      <c r="AS44" s="3" t="s">
        <v>5</v>
      </c>
      <c r="AT44" s="3" t="s">
        <v>6</v>
      </c>
      <c r="AU44" s="3" t="s">
        <v>5</v>
      </c>
      <c r="AV44" s="3" t="s">
        <v>5</v>
      </c>
      <c r="AW44" s="3" t="s">
        <v>4</v>
      </c>
      <c r="AX44" s="3" t="s">
        <v>4</v>
      </c>
      <c r="AY44" s="3" t="s">
        <v>4</v>
      </c>
      <c r="AZ44" s="3" t="s">
        <v>3</v>
      </c>
      <c r="BA44" s="3" t="s">
        <v>75</v>
      </c>
    </row>
    <row r="45" spans="1:53" ht="14.4">
      <c r="A45" t="s">
        <v>396</v>
      </c>
      <c r="B45" s="94">
        <v>11857</v>
      </c>
      <c r="C45" s="93" t="s">
        <v>688</v>
      </c>
      <c r="D45" s="88" t="s">
        <v>754</v>
      </c>
      <c r="E45" t="s">
        <v>74</v>
      </c>
      <c r="F45" t="s">
        <v>350</v>
      </c>
      <c r="G45" t="s">
        <v>21</v>
      </c>
      <c r="H45" t="s">
        <v>4</v>
      </c>
      <c r="I45" t="s">
        <v>4</v>
      </c>
      <c r="J45" t="s">
        <v>4</v>
      </c>
      <c r="K45" t="s">
        <v>4</v>
      </c>
      <c r="L45" t="s">
        <v>5</v>
      </c>
      <c r="M45" t="s">
        <v>4</v>
      </c>
      <c r="N45" t="s">
        <v>4</v>
      </c>
      <c r="O45" t="s">
        <v>5</v>
      </c>
      <c r="P45" t="s">
        <v>5</v>
      </c>
      <c r="Q45" t="s">
        <v>10</v>
      </c>
      <c r="R45" t="s">
        <v>4</v>
      </c>
      <c r="S45" t="s">
        <v>4</v>
      </c>
      <c r="T45" t="s">
        <v>4</v>
      </c>
      <c r="U45" t="s">
        <v>4</v>
      </c>
      <c r="V45" t="s">
        <v>9</v>
      </c>
      <c r="W45" t="s">
        <v>11</v>
      </c>
      <c r="X45" t="s">
        <v>4</v>
      </c>
      <c r="Y45" t="s">
        <v>5</v>
      </c>
      <c r="Z45" t="s">
        <v>4</v>
      </c>
      <c r="AA45" t="s">
        <v>5</v>
      </c>
      <c r="AB45" t="s">
        <v>4</v>
      </c>
      <c r="AC45" t="s">
        <v>6</v>
      </c>
      <c r="AD45" t="s">
        <v>5</v>
      </c>
      <c r="AE45" s="3" t="s">
        <v>129</v>
      </c>
      <c r="AF45" s="3" t="str">
        <f>IF(ISNUMBER(SEARCH("Do nothing", Officials_Data[[#This Row],[Column1]])), "Yes", "No")</f>
        <v>No</v>
      </c>
      <c r="AG45" s="98" t="str">
        <f>IF(ISNUMBER(SEARCH("Talk to the colleague about his/her behavior", Officials_Data[[#This Row],[Column1]])), "Yes", "No")</f>
        <v>No</v>
      </c>
      <c r="AH45" s="98" t="str">
        <f>IF(ISNUMBER(SEARCH("Report immediately to direct supervisor", Officials_Data[[#This Row],[Column1]])), "Yes", "No")</f>
        <v>Yes</v>
      </c>
      <c r="AI45" s="3" t="str">
        <f>IF(ISNUMBER(SEARCH("Report immediately to internal investigation body", Officials_Data[[#This Row],[Column1]])), "Yes", "No")</f>
        <v>No</v>
      </c>
      <c r="AJ45" s="3" t="str">
        <f>IF(ISNUMBER(SEARCH("Report immediately to external investigation body", Officials_Data[[#This Row],[Column1]])), "Yes", "No")</f>
        <v>No</v>
      </c>
      <c r="AK45" s="3" t="s">
        <v>14</v>
      </c>
      <c r="AL45" s="3" t="s">
        <v>21</v>
      </c>
      <c r="AM45" s="3" t="s">
        <v>21</v>
      </c>
      <c r="AN45" s="3" t="s">
        <v>4</v>
      </c>
      <c r="AO45" s="3" t="s">
        <v>6</v>
      </c>
      <c r="AP45" s="3" t="s">
        <v>5</v>
      </c>
      <c r="AQ45" s="3" t="s">
        <v>5</v>
      </c>
      <c r="AR45" s="3"/>
      <c r="AS45" s="3" t="s">
        <v>6</v>
      </c>
      <c r="AT45" s="3" t="s">
        <v>6</v>
      </c>
      <c r="AU45" s="3" t="s">
        <v>5</v>
      </c>
      <c r="AV45" s="3" t="s">
        <v>5</v>
      </c>
      <c r="AW45" s="3" t="s">
        <v>3</v>
      </c>
      <c r="AX45" s="3" t="s">
        <v>5</v>
      </c>
      <c r="AY45" s="3" t="s">
        <v>4</v>
      </c>
      <c r="AZ45" s="3" t="s">
        <v>4</v>
      </c>
      <c r="BA45" s="3" t="s">
        <v>75</v>
      </c>
    </row>
    <row r="46" spans="1:53" ht="14.4">
      <c r="A46" t="s">
        <v>397</v>
      </c>
      <c r="B46" s="94">
        <v>11858</v>
      </c>
      <c r="C46" s="93" t="s">
        <v>697</v>
      </c>
      <c r="D46" s="88" t="s">
        <v>754</v>
      </c>
      <c r="E46" t="s">
        <v>72</v>
      </c>
      <c r="F46" t="s">
        <v>346</v>
      </c>
      <c r="G46" t="s">
        <v>22</v>
      </c>
      <c r="H46" t="s">
        <v>4</v>
      </c>
      <c r="I46" t="s">
        <v>5</v>
      </c>
      <c r="J46" t="s">
        <v>5</v>
      </c>
      <c r="K46" t="s">
        <v>4</v>
      </c>
      <c r="L46" t="s">
        <v>4</v>
      </c>
      <c r="M46" t="s">
        <v>5</v>
      </c>
      <c r="N46" t="s">
        <v>5</v>
      </c>
      <c r="O46" t="s">
        <v>3</v>
      </c>
      <c r="P46" t="s">
        <v>5</v>
      </c>
      <c r="Q46" t="s">
        <v>12</v>
      </c>
      <c r="R46" t="s">
        <v>5</v>
      </c>
      <c r="S46" t="s">
        <v>5</v>
      </c>
      <c r="T46" t="s">
        <v>3</v>
      </c>
      <c r="U46" t="s">
        <v>3</v>
      </c>
      <c r="V46" t="s">
        <v>10</v>
      </c>
      <c r="W46" t="s">
        <v>9</v>
      </c>
      <c r="X46" t="s">
        <v>3</v>
      </c>
      <c r="Y46" t="s">
        <v>6</v>
      </c>
      <c r="Z46" t="s">
        <v>5</v>
      </c>
      <c r="AA46" t="s">
        <v>4</v>
      </c>
      <c r="AB46" t="s">
        <v>4</v>
      </c>
      <c r="AC46" t="s">
        <v>6</v>
      </c>
      <c r="AD46" t="s">
        <v>4</v>
      </c>
      <c r="AE46" s="3" t="s">
        <v>129</v>
      </c>
      <c r="AF46" s="3" t="str">
        <f>IF(ISNUMBER(SEARCH("Do nothing", Officials_Data[[#This Row],[Column1]])), "Yes", "No")</f>
        <v>No</v>
      </c>
      <c r="AG46" s="98" t="str">
        <f>IF(ISNUMBER(SEARCH("Talk to the colleague about his/her behavior", Officials_Data[[#This Row],[Column1]])), "Yes", "No")</f>
        <v>No</v>
      </c>
      <c r="AH46" s="98" t="str">
        <f>IF(ISNUMBER(SEARCH("Report immediately to direct supervisor", Officials_Data[[#This Row],[Column1]])), "Yes", "No")</f>
        <v>Yes</v>
      </c>
      <c r="AI46" s="3" t="str">
        <f>IF(ISNUMBER(SEARCH("Report immediately to internal investigation body", Officials_Data[[#This Row],[Column1]])), "Yes", "No")</f>
        <v>No</v>
      </c>
      <c r="AJ46" s="3" t="str">
        <f>IF(ISNUMBER(SEARCH("Report immediately to external investigation body", Officials_Data[[#This Row],[Column1]])), "Yes", "No")</f>
        <v>No</v>
      </c>
      <c r="AK46" s="3" t="s">
        <v>14</v>
      </c>
      <c r="AL46" s="3" t="s">
        <v>21</v>
      </c>
      <c r="AM46" s="3" t="s">
        <v>21</v>
      </c>
      <c r="AN46" s="3" t="s">
        <v>3</v>
      </c>
      <c r="AO46" s="3" t="s">
        <v>4</v>
      </c>
      <c r="AP46" s="3" t="s">
        <v>4</v>
      </c>
      <c r="AQ46" s="3" t="s">
        <v>4</v>
      </c>
      <c r="AR46" s="3"/>
      <c r="AS46" s="3" t="s">
        <v>3</v>
      </c>
      <c r="AT46" s="3" t="s">
        <v>4</v>
      </c>
      <c r="AU46" s="3" t="s">
        <v>5</v>
      </c>
      <c r="AV46" s="3" t="s">
        <v>4</v>
      </c>
      <c r="AW46" s="3" t="s">
        <v>3</v>
      </c>
      <c r="AX46" s="3" t="s">
        <v>3</v>
      </c>
      <c r="AY46" s="3" t="s">
        <v>3</v>
      </c>
      <c r="AZ46" s="3" t="s">
        <v>3</v>
      </c>
      <c r="BA46" s="3" t="s">
        <v>73</v>
      </c>
    </row>
    <row r="47" spans="1:53" ht="14.4">
      <c r="A47" t="s">
        <v>398</v>
      </c>
      <c r="B47" s="94">
        <v>11859</v>
      </c>
      <c r="C47" s="93" t="s">
        <v>688</v>
      </c>
      <c r="D47" s="88" t="s">
        <v>754</v>
      </c>
      <c r="E47" t="s">
        <v>72</v>
      </c>
      <c r="F47" t="s">
        <v>350</v>
      </c>
      <c r="G47" t="s">
        <v>21</v>
      </c>
      <c r="H47" t="s">
        <v>4</v>
      </c>
      <c r="I47" t="s">
        <v>6</v>
      </c>
      <c r="J47" t="s">
        <v>4</v>
      </c>
      <c r="K47" t="s">
        <v>4</v>
      </c>
      <c r="L47" t="s">
        <v>4</v>
      </c>
      <c r="M47" t="s">
        <v>5</v>
      </c>
      <c r="N47" t="s">
        <v>6</v>
      </c>
      <c r="O47" t="s">
        <v>4</v>
      </c>
      <c r="P47" t="s">
        <v>5</v>
      </c>
      <c r="Q47" t="s">
        <v>12</v>
      </c>
      <c r="R47" t="s">
        <v>5</v>
      </c>
      <c r="S47" t="s">
        <v>5</v>
      </c>
      <c r="T47" t="s">
        <v>4</v>
      </c>
      <c r="U47" t="s">
        <v>5</v>
      </c>
      <c r="V47" t="s">
        <v>10</v>
      </c>
      <c r="W47" t="s">
        <v>10</v>
      </c>
      <c r="X47" t="s">
        <v>4</v>
      </c>
      <c r="Y47" t="s">
        <v>4</v>
      </c>
      <c r="Z47" t="s">
        <v>4</v>
      </c>
      <c r="AA47" t="s">
        <v>5</v>
      </c>
      <c r="AB47" t="s">
        <v>6</v>
      </c>
      <c r="AC47" t="s">
        <v>6</v>
      </c>
      <c r="AD47" t="s">
        <v>6</v>
      </c>
      <c r="AE47" s="3" t="s">
        <v>761</v>
      </c>
      <c r="AF47" s="3" t="str">
        <f>IF(ISNUMBER(SEARCH("Do nothing", Officials_Data[[#This Row],[Column1]])), "Yes", "No")</f>
        <v>No</v>
      </c>
      <c r="AG47" s="98" t="str">
        <f>IF(ISNUMBER(SEARCH("Talk to the colleague about his/her behavior", Officials_Data[[#This Row],[Column1]])), "Yes", "No")</f>
        <v>No</v>
      </c>
      <c r="AH47" s="98" t="str">
        <f>IF(ISNUMBER(SEARCH("Report immediately to direct supervisor", Officials_Data[[#This Row],[Column1]])), "Yes", "No")</f>
        <v>No</v>
      </c>
      <c r="AI47" s="3" t="str">
        <f>IF(ISNUMBER(SEARCH("Report immediately to internal investigation body", Officials_Data[[#This Row],[Column1]])), "Yes", "No")</f>
        <v>No</v>
      </c>
      <c r="AJ47" s="3" t="str">
        <f>IF(ISNUMBER(SEARCH("Report immediately to external investigation body", Officials_Data[[#This Row],[Column1]])), "Yes", "No")</f>
        <v>Yes</v>
      </c>
      <c r="AK47" s="3" t="s">
        <v>14</v>
      </c>
      <c r="AL47" s="3" t="s">
        <v>21</v>
      </c>
      <c r="AM47" s="3" t="s">
        <v>21</v>
      </c>
      <c r="AN47" s="3" t="s">
        <v>4</v>
      </c>
      <c r="AO47" s="3" t="s">
        <v>6</v>
      </c>
      <c r="AP47" s="3" t="s">
        <v>4</v>
      </c>
      <c r="AQ47" s="3" t="s">
        <v>4</v>
      </c>
      <c r="AR47" s="3"/>
      <c r="AS47" s="3" t="s">
        <v>5</v>
      </c>
      <c r="AT47" s="3" t="s">
        <v>4</v>
      </c>
      <c r="AU47" s="3" t="s">
        <v>5</v>
      </c>
      <c r="AV47" s="3" t="s">
        <v>6</v>
      </c>
      <c r="AW47" s="3" t="s">
        <v>3</v>
      </c>
      <c r="AX47" s="3" t="s">
        <v>5</v>
      </c>
      <c r="AY47" s="3" t="s">
        <v>3</v>
      </c>
      <c r="AZ47" s="3" t="s">
        <v>4</v>
      </c>
      <c r="BA47" s="3" t="s">
        <v>75</v>
      </c>
    </row>
    <row r="48" spans="1:53" ht="14.4">
      <c r="A48" t="s">
        <v>399</v>
      </c>
      <c r="B48" s="94">
        <v>11860</v>
      </c>
      <c r="C48" s="93" t="s">
        <v>688</v>
      </c>
      <c r="D48" s="88" t="s">
        <v>754</v>
      </c>
      <c r="E48" t="s">
        <v>72</v>
      </c>
      <c r="F48" t="s">
        <v>350</v>
      </c>
      <c r="G48" t="s">
        <v>21</v>
      </c>
      <c r="H48" t="s">
        <v>4</v>
      </c>
      <c r="I48" t="s">
        <v>4</v>
      </c>
      <c r="J48" t="s">
        <v>4</v>
      </c>
      <c r="K48" t="s">
        <v>4</v>
      </c>
      <c r="L48" t="s">
        <v>4</v>
      </c>
      <c r="M48" t="s">
        <v>4</v>
      </c>
      <c r="N48" t="s">
        <v>3</v>
      </c>
      <c r="O48" t="s">
        <v>4</v>
      </c>
      <c r="P48" t="s">
        <v>5</v>
      </c>
      <c r="Q48" t="s">
        <v>12</v>
      </c>
      <c r="R48" t="s">
        <v>4</v>
      </c>
      <c r="S48" t="s">
        <v>4</v>
      </c>
      <c r="T48" t="s">
        <v>4</v>
      </c>
      <c r="U48" t="s">
        <v>4</v>
      </c>
      <c r="V48" t="s">
        <v>9</v>
      </c>
      <c r="W48" t="s">
        <v>9</v>
      </c>
      <c r="X48" t="s">
        <v>4</v>
      </c>
      <c r="Y48" t="s">
        <v>4</v>
      </c>
      <c r="Z48" t="s">
        <v>3</v>
      </c>
      <c r="AA48" t="s">
        <v>3</v>
      </c>
      <c r="AB48" t="s">
        <v>4</v>
      </c>
      <c r="AC48" t="s">
        <v>4</v>
      </c>
      <c r="AD48" t="s">
        <v>4</v>
      </c>
      <c r="AE48" s="3" t="s">
        <v>758</v>
      </c>
      <c r="AF48" s="3" t="str">
        <f>IF(ISNUMBER(SEARCH("Do nothing", Officials_Data[[#This Row],[Column1]])), "Yes", "No")</f>
        <v>No</v>
      </c>
      <c r="AG48" s="98" t="str">
        <f>IF(ISNUMBER(SEARCH("Talk to the colleague about his/her behavior", Officials_Data[[#This Row],[Column1]])), "Yes", "No")</f>
        <v>No</v>
      </c>
      <c r="AH48" s="98" t="str">
        <f>IF(ISNUMBER(SEARCH("Report immediately to direct supervisor", Officials_Data[[#This Row],[Column1]])), "Yes", "No")</f>
        <v>Yes</v>
      </c>
      <c r="AI48" s="3" t="str">
        <f>IF(ISNUMBER(SEARCH("Report immediately to internal investigation body", Officials_Data[[#This Row],[Column1]])), "Yes", "No")</f>
        <v>Yes</v>
      </c>
      <c r="AJ48" s="3" t="str">
        <f>IF(ISNUMBER(SEARCH("Report immediately to external investigation body", Officials_Data[[#This Row],[Column1]])), "Yes", "No")</f>
        <v>No</v>
      </c>
      <c r="AK48" s="3" t="s">
        <v>14</v>
      </c>
      <c r="AL48" s="3" t="s">
        <v>21</v>
      </c>
      <c r="AM48" s="3" t="s">
        <v>21</v>
      </c>
      <c r="AN48" s="3" t="s">
        <v>4</v>
      </c>
      <c r="AO48" s="3" t="s">
        <v>4</v>
      </c>
      <c r="AP48" s="3" t="s">
        <v>4</v>
      </c>
      <c r="AQ48" s="3" t="s">
        <v>4</v>
      </c>
      <c r="AR48" s="3"/>
      <c r="AS48" s="3" t="s">
        <v>3</v>
      </c>
      <c r="AT48" s="3" t="s">
        <v>6</v>
      </c>
      <c r="AU48" s="3" t="s">
        <v>5</v>
      </c>
      <c r="AV48" s="3" t="s">
        <v>4</v>
      </c>
      <c r="AW48" s="3" t="s">
        <v>4</v>
      </c>
      <c r="AX48" s="3" t="s">
        <v>4</v>
      </c>
      <c r="AY48" s="3" t="s">
        <v>4</v>
      </c>
      <c r="AZ48" s="3" t="s">
        <v>3</v>
      </c>
      <c r="BA48" s="3" t="s">
        <v>75</v>
      </c>
    </row>
    <row r="49" spans="1:53" ht="14.4">
      <c r="A49" t="s">
        <v>400</v>
      </c>
      <c r="B49" s="94">
        <v>11861</v>
      </c>
      <c r="C49" s="93" t="s">
        <v>688</v>
      </c>
      <c r="D49" s="88" t="s">
        <v>754</v>
      </c>
      <c r="E49" t="s">
        <v>74</v>
      </c>
      <c r="F49" t="s">
        <v>350</v>
      </c>
      <c r="G49" t="s">
        <v>22</v>
      </c>
      <c r="H49" t="s">
        <v>4</v>
      </c>
      <c r="I49" t="s">
        <v>4</v>
      </c>
      <c r="J49" t="s">
        <v>4</v>
      </c>
      <c r="K49" t="s">
        <v>4</v>
      </c>
      <c r="L49" t="s">
        <v>4</v>
      </c>
      <c r="M49" t="s">
        <v>4</v>
      </c>
      <c r="N49" t="s">
        <v>4</v>
      </c>
      <c r="O49" t="s">
        <v>5</v>
      </c>
      <c r="P49" t="s">
        <v>5</v>
      </c>
      <c r="Q49" t="s">
        <v>12</v>
      </c>
      <c r="R49" t="s">
        <v>4</v>
      </c>
      <c r="S49" t="s">
        <v>4</v>
      </c>
      <c r="T49" t="s">
        <v>4</v>
      </c>
      <c r="U49" t="s">
        <v>5</v>
      </c>
      <c r="V49" t="s">
        <v>9</v>
      </c>
      <c r="W49" t="s">
        <v>9</v>
      </c>
      <c r="X49" t="s">
        <v>3</v>
      </c>
      <c r="Y49" t="s">
        <v>4</v>
      </c>
      <c r="Z49" t="s">
        <v>4</v>
      </c>
      <c r="AA49" t="s">
        <v>5</v>
      </c>
      <c r="AB49" t="s">
        <v>4</v>
      </c>
      <c r="AC49" t="s">
        <v>4</v>
      </c>
      <c r="AD49" t="s">
        <v>4</v>
      </c>
      <c r="AE49" s="3" t="s">
        <v>755</v>
      </c>
      <c r="AF49" s="3" t="str">
        <f>IF(ISNUMBER(SEARCH("Do nothing", Officials_Data[[#This Row],[Column1]])), "Yes", "No")</f>
        <v>No</v>
      </c>
      <c r="AG49" s="98" t="str">
        <f>IF(ISNUMBER(SEARCH("Talk to the colleague about his/her behavior", Officials_Data[[#This Row],[Column1]])), "Yes", "No")</f>
        <v>Yes</v>
      </c>
      <c r="AH49" s="98" t="str">
        <f>IF(ISNUMBER(SEARCH("Report immediately to direct supervisor", Officials_Data[[#This Row],[Column1]])), "Yes", "No")</f>
        <v>No</v>
      </c>
      <c r="AI49" s="3" t="str">
        <f>IF(ISNUMBER(SEARCH("Report immediately to internal investigation body", Officials_Data[[#This Row],[Column1]])), "Yes", "No")</f>
        <v>No</v>
      </c>
      <c r="AJ49" s="3" t="str">
        <f>IF(ISNUMBER(SEARCH("Report immediately to external investigation body", Officials_Data[[#This Row],[Column1]])), "Yes", "No")</f>
        <v>No</v>
      </c>
      <c r="AK49" s="3" t="s">
        <v>14</v>
      </c>
      <c r="AL49" s="3" t="s">
        <v>21</v>
      </c>
      <c r="AM49" s="3" t="s">
        <v>21</v>
      </c>
      <c r="AN49" s="3" t="s">
        <v>4</v>
      </c>
      <c r="AO49" s="3" t="s">
        <v>4</v>
      </c>
      <c r="AP49" s="3" t="s">
        <v>4</v>
      </c>
      <c r="AQ49" s="3" t="s">
        <v>4</v>
      </c>
      <c r="AR49" s="3"/>
      <c r="AS49" s="3" t="s">
        <v>4</v>
      </c>
      <c r="AT49" s="3" t="s">
        <v>4</v>
      </c>
      <c r="AU49" s="3" t="s">
        <v>5</v>
      </c>
      <c r="AV49" s="3" t="s">
        <v>5</v>
      </c>
      <c r="AW49" s="3" t="s">
        <v>4</v>
      </c>
      <c r="AX49" s="3" t="s">
        <v>4</v>
      </c>
      <c r="AY49" s="3" t="s">
        <v>3</v>
      </c>
      <c r="AZ49" s="3" t="s">
        <v>3</v>
      </c>
      <c r="BA49" s="3" t="s">
        <v>73</v>
      </c>
    </row>
    <row r="50" spans="1:53" ht="14.4">
      <c r="A50" t="s">
        <v>401</v>
      </c>
      <c r="B50" s="94">
        <v>11863</v>
      </c>
      <c r="C50" s="93" t="s">
        <v>688</v>
      </c>
      <c r="D50" s="88" t="s">
        <v>754</v>
      </c>
      <c r="E50" t="s">
        <v>74</v>
      </c>
      <c r="F50" t="s">
        <v>347</v>
      </c>
      <c r="G50" t="s">
        <v>22</v>
      </c>
      <c r="H50" t="s">
        <v>3</v>
      </c>
      <c r="I50" t="s">
        <v>3</v>
      </c>
      <c r="J50" t="s">
        <v>3</v>
      </c>
      <c r="K50" t="s">
        <v>4</v>
      </c>
      <c r="L50" t="s">
        <v>4</v>
      </c>
      <c r="M50" t="s">
        <v>3</v>
      </c>
      <c r="N50" t="s">
        <v>3</v>
      </c>
      <c r="O50" t="s">
        <v>4</v>
      </c>
      <c r="P50" t="s">
        <v>5</v>
      </c>
      <c r="Q50" t="s">
        <v>12</v>
      </c>
      <c r="R50" t="s">
        <v>4</v>
      </c>
      <c r="S50" t="s">
        <v>4</v>
      </c>
      <c r="T50" t="s">
        <v>4</v>
      </c>
      <c r="U50" t="s">
        <v>4</v>
      </c>
      <c r="V50" t="s">
        <v>10</v>
      </c>
      <c r="W50" t="s">
        <v>10</v>
      </c>
      <c r="X50" t="s">
        <v>4</v>
      </c>
      <c r="Y50" t="s">
        <v>4</v>
      </c>
      <c r="Z50" t="s">
        <v>5</v>
      </c>
      <c r="AA50" t="s">
        <v>4</v>
      </c>
      <c r="AB50" t="s">
        <v>3</v>
      </c>
      <c r="AC50" t="s">
        <v>4</v>
      </c>
      <c r="AD50" t="s">
        <v>4</v>
      </c>
      <c r="AE50" s="3" t="s">
        <v>131</v>
      </c>
      <c r="AF50" s="3" t="str">
        <f>IF(ISNUMBER(SEARCH("Do nothing", Officials_Data[[#This Row],[Column1]])), "Yes", "No")</f>
        <v>No</v>
      </c>
      <c r="AG50" s="98" t="str">
        <f>IF(ISNUMBER(SEARCH("Talk to the colleague about his/her behavior", Officials_Data[[#This Row],[Column1]])), "Yes", "No")</f>
        <v>No</v>
      </c>
      <c r="AH50" s="98" t="str">
        <f>IF(ISNUMBER(SEARCH("Report immediately to direct supervisor", Officials_Data[[#This Row],[Column1]])), "Yes", "No")</f>
        <v>No</v>
      </c>
      <c r="AI50" s="3" t="str">
        <f>IF(ISNUMBER(SEARCH("Report immediately to internal investigation body", Officials_Data[[#This Row],[Column1]])), "Yes", "No")</f>
        <v>Yes</v>
      </c>
      <c r="AJ50" s="3" t="str">
        <f>IF(ISNUMBER(SEARCH("Report immediately to external investigation body", Officials_Data[[#This Row],[Column1]])), "Yes", "No")</f>
        <v>No</v>
      </c>
      <c r="AK50" s="3" t="s">
        <v>14</v>
      </c>
      <c r="AL50" s="3" t="s">
        <v>21</v>
      </c>
      <c r="AM50" s="3" t="s">
        <v>21</v>
      </c>
      <c r="AN50" s="3" t="s">
        <v>4</v>
      </c>
      <c r="AO50" s="3" t="s">
        <v>4</v>
      </c>
      <c r="AP50" s="3" t="s">
        <v>3</v>
      </c>
      <c r="AQ50" s="3" t="s">
        <v>4</v>
      </c>
      <c r="AR50" s="3"/>
      <c r="AS50" s="3" t="s">
        <v>4</v>
      </c>
      <c r="AT50" s="3" t="s">
        <v>4</v>
      </c>
      <c r="AU50" s="3" t="s">
        <v>4</v>
      </c>
      <c r="AV50" s="3" t="s">
        <v>3</v>
      </c>
      <c r="AW50" s="3" t="s">
        <v>4</v>
      </c>
      <c r="AX50" s="3" t="s">
        <v>3</v>
      </c>
      <c r="AY50" s="3" t="s">
        <v>3</v>
      </c>
      <c r="AZ50" s="3" t="s">
        <v>4</v>
      </c>
      <c r="BA50" s="3" t="s">
        <v>75</v>
      </c>
    </row>
    <row r="51" spans="1:53" ht="14.4">
      <c r="A51" t="s">
        <v>402</v>
      </c>
      <c r="B51" s="94">
        <v>11864</v>
      </c>
      <c r="C51" s="93" t="s">
        <v>688</v>
      </c>
      <c r="D51" s="88" t="s">
        <v>754</v>
      </c>
      <c r="E51" t="s">
        <v>72</v>
      </c>
      <c r="F51" t="s">
        <v>346</v>
      </c>
      <c r="G51" t="s">
        <v>21</v>
      </c>
      <c r="H51" t="s">
        <v>4</v>
      </c>
      <c r="I51" t="s">
        <v>4</v>
      </c>
      <c r="J51" t="s">
        <v>4</v>
      </c>
      <c r="K51" t="s">
        <v>4</v>
      </c>
      <c r="L51" t="s">
        <v>4</v>
      </c>
      <c r="M51" t="s">
        <v>4</v>
      </c>
      <c r="N51" t="s">
        <v>4</v>
      </c>
      <c r="O51" t="s">
        <v>3</v>
      </c>
      <c r="P51" t="s">
        <v>5</v>
      </c>
      <c r="Q51" t="s">
        <v>12</v>
      </c>
      <c r="R51" t="s">
        <v>4</v>
      </c>
      <c r="S51" t="s">
        <v>4</v>
      </c>
      <c r="T51" t="s">
        <v>5</v>
      </c>
      <c r="U51" t="s">
        <v>5</v>
      </c>
      <c r="V51" t="s">
        <v>9</v>
      </c>
      <c r="W51" t="s">
        <v>10</v>
      </c>
      <c r="X51" t="s">
        <v>4</v>
      </c>
      <c r="Y51" t="s">
        <v>5</v>
      </c>
      <c r="Z51" t="s">
        <v>4</v>
      </c>
      <c r="AA51" t="s">
        <v>4</v>
      </c>
      <c r="AB51" t="s">
        <v>4</v>
      </c>
      <c r="AC51" t="s">
        <v>4</v>
      </c>
      <c r="AD51" t="s">
        <v>5</v>
      </c>
      <c r="AE51" s="3" t="s">
        <v>129</v>
      </c>
      <c r="AF51" s="3" t="str">
        <f>IF(ISNUMBER(SEARCH("Do nothing", Officials_Data[[#This Row],[Column1]])), "Yes", "No")</f>
        <v>No</v>
      </c>
      <c r="AG51" s="98" t="str">
        <f>IF(ISNUMBER(SEARCH("Talk to the colleague about his/her behavior", Officials_Data[[#This Row],[Column1]])), "Yes", "No")</f>
        <v>No</v>
      </c>
      <c r="AH51" s="98" t="str">
        <f>IF(ISNUMBER(SEARCH("Report immediately to direct supervisor", Officials_Data[[#This Row],[Column1]])), "Yes", "No")</f>
        <v>Yes</v>
      </c>
      <c r="AI51" s="3" t="str">
        <f>IF(ISNUMBER(SEARCH("Report immediately to internal investigation body", Officials_Data[[#This Row],[Column1]])), "Yes", "No")</f>
        <v>No</v>
      </c>
      <c r="AJ51" s="3" t="str">
        <f>IF(ISNUMBER(SEARCH("Report immediately to external investigation body", Officials_Data[[#This Row],[Column1]])), "Yes", "No")</f>
        <v>No</v>
      </c>
      <c r="AK51" s="3" t="s">
        <v>14</v>
      </c>
      <c r="AL51" s="3" t="s">
        <v>21</v>
      </c>
      <c r="AM51" s="3" t="s">
        <v>21</v>
      </c>
      <c r="AN51" s="3" t="s">
        <v>4</v>
      </c>
      <c r="AO51" s="3" t="s">
        <v>4</v>
      </c>
      <c r="AP51" s="3" t="s">
        <v>5</v>
      </c>
      <c r="AQ51" s="3" t="s">
        <v>6</v>
      </c>
      <c r="AR51" s="3"/>
      <c r="AS51" s="3" t="s">
        <v>4</v>
      </c>
      <c r="AT51" s="3" t="s">
        <v>5</v>
      </c>
      <c r="AU51" s="3" t="s">
        <v>5</v>
      </c>
      <c r="AV51" s="3" t="s">
        <v>4</v>
      </c>
      <c r="AW51" s="3" t="s">
        <v>3</v>
      </c>
      <c r="AX51" s="3" t="s">
        <v>5</v>
      </c>
      <c r="AY51" s="3" t="s">
        <v>4</v>
      </c>
      <c r="AZ51" s="3" t="s">
        <v>4</v>
      </c>
      <c r="BA51" s="3" t="s">
        <v>75</v>
      </c>
    </row>
    <row r="52" spans="1:53" ht="14.4">
      <c r="A52" t="s">
        <v>403</v>
      </c>
      <c r="B52" s="94">
        <v>11865</v>
      </c>
      <c r="C52" s="93" t="s">
        <v>688</v>
      </c>
      <c r="D52" s="88" t="s">
        <v>754</v>
      </c>
      <c r="E52" t="s">
        <v>74</v>
      </c>
      <c r="F52" t="s">
        <v>346</v>
      </c>
      <c r="G52" t="s">
        <v>21</v>
      </c>
      <c r="H52" t="s">
        <v>3</v>
      </c>
      <c r="I52" t="s">
        <v>3</v>
      </c>
      <c r="J52" t="s">
        <v>3</v>
      </c>
      <c r="K52" t="s">
        <v>3</v>
      </c>
      <c r="L52" t="s">
        <v>3</v>
      </c>
      <c r="M52" t="s">
        <v>3</v>
      </c>
      <c r="N52" t="s">
        <v>3</v>
      </c>
      <c r="O52" t="s">
        <v>3</v>
      </c>
      <c r="P52" t="s">
        <v>5</v>
      </c>
      <c r="Q52" t="s">
        <v>12</v>
      </c>
      <c r="R52" t="s">
        <v>3</v>
      </c>
      <c r="S52" t="s">
        <v>3</v>
      </c>
      <c r="T52" t="s">
        <v>3</v>
      </c>
      <c r="U52" t="s">
        <v>4</v>
      </c>
      <c r="V52" t="s">
        <v>9</v>
      </c>
      <c r="W52" t="s">
        <v>9</v>
      </c>
      <c r="X52" t="s">
        <v>3</v>
      </c>
      <c r="Y52" t="s">
        <v>3</v>
      </c>
      <c r="Z52" t="s">
        <v>3</v>
      </c>
      <c r="AA52" t="s">
        <v>3</v>
      </c>
      <c r="AB52" t="s">
        <v>3</v>
      </c>
      <c r="AC52" t="s">
        <v>3</v>
      </c>
      <c r="AD52" t="s">
        <v>3</v>
      </c>
      <c r="AE52" s="3" t="s">
        <v>129</v>
      </c>
      <c r="AF52" s="3" t="str">
        <f>IF(ISNUMBER(SEARCH("Do nothing", Officials_Data[[#This Row],[Column1]])), "Yes", "No")</f>
        <v>No</v>
      </c>
      <c r="AG52" s="98" t="str">
        <f>IF(ISNUMBER(SEARCH("Talk to the colleague about his/her behavior", Officials_Data[[#This Row],[Column1]])), "Yes", "No")</f>
        <v>No</v>
      </c>
      <c r="AH52" s="98" t="str">
        <f>IF(ISNUMBER(SEARCH("Report immediately to direct supervisor", Officials_Data[[#This Row],[Column1]])), "Yes", "No")</f>
        <v>Yes</v>
      </c>
      <c r="AI52" s="3" t="str">
        <f>IF(ISNUMBER(SEARCH("Report immediately to internal investigation body", Officials_Data[[#This Row],[Column1]])), "Yes", "No")</f>
        <v>No</v>
      </c>
      <c r="AJ52" s="3" t="str">
        <f>IF(ISNUMBER(SEARCH("Report immediately to external investigation body", Officials_Data[[#This Row],[Column1]])), "Yes", "No")</f>
        <v>No</v>
      </c>
      <c r="AK52" s="3" t="s">
        <v>14</v>
      </c>
      <c r="AL52" s="3" t="s">
        <v>21</v>
      </c>
      <c r="AM52" s="3" t="s">
        <v>21</v>
      </c>
      <c r="AN52" s="3" t="s">
        <v>3</v>
      </c>
      <c r="AO52" s="3" t="s">
        <v>3</v>
      </c>
      <c r="AP52" s="3" t="s">
        <v>3</v>
      </c>
      <c r="AQ52" s="3" t="s">
        <v>3</v>
      </c>
      <c r="AR52" s="3"/>
      <c r="AS52" s="3" t="s">
        <v>3</v>
      </c>
      <c r="AT52" s="3" t="s">
        <v>4</v>
      </c>
      <c r="AU52" s="3" t="s">
        <v>3</v>
      </c>
      <c r="AV52" s="3" t="s">
        <v>3</v>
      </c>
      <c r="AW52" s="3" t="s">
        <v>3</v>
      </c>
      <c r="AX52" s="3" t="s">
        <v>3</v>
      </c>
      <c r="AY52" s="3" t="s">
        <v>3</v>
      </c>
      <c r="AZ52" s="3" t="s">
        <v>3</v>
      </c>
      <c r="BA52" s="3" t="s">
        <v>75</v>
      </c>
    </row>
    <row r="53" spans="1:53" ht="14.4">
      <c r="A53" t="s">
        <v>404</v>
      </c>
      <c r="B53" s="94">
        <v>11866</v>
      </c>
      <c r="C53" s="93" t="s">
        <v>688</v>
      </c>
      <c r="D53" s="88" t="s">
        <v>754</v>
      </c>
      <c r="E53" t="s">
        <v>72</v>
      </c>
      <c r="F53" t="s">
        <v>350</v>
      </c>
      <c r="G53" t="s">
        <v>22</v>
      </c>
      <c r="H53" t="s">
        <v>3</v>
      </c>
      <c r="I53" t="s">
        <v>4</v>
      </c>
      <c r="J53" t="s">
        <v>4</v>
      </c>
      <c r="K53" t="s">
        <v>4</v>
      </c>
      <c r="L53" t="s">
        <v>5</v>
      </c>
      <c r="M53" t="s">
        <v>4</v>
      </c>
      <c r="N53" t="s">
        <v>5</v>
      </c>
      <c r="O53" t="s">
        <v>5</v>
      </c>
      <c r="P53" t="s">
        <v>3</v>
      </c>
      <c r="Q53" t="s">
        <v>11</v>
      </c>
      <c r="R53" t="s">
        <v>4</v>
      </c>
      <c r="S53" t="s">
        <v>4</v>
      </c>
      <c r="T53" t="s">
        <v>5</v>
      </c>
      <c r="U53" t="s">
        <v>6</v>
      </c>
      <c r="V53" t="s">
        <v>9</v>
      </c>
      <c r="W53" t="s">
        <v>10</v>
      </c>
      <c r="X53" t="s">
        <v>4</v>
      </c>
      <c r="Y53" t="s">
        <v>4</v>
      </c>
      <c r="Z53" t="s">
        <v>5</v>
      </c>
      <c r="AA53" t="s">
        <v>4</v>
      </c>
      <c r="AB53" t="s">
        <v>5</v>
      </c>
      <c r="AC53" t="s">
        <v>5</v>
      </c>
      <c r="AD53" t="s">
        <v>5</v>
      </c>
      <c r="AE53" s="3" t="s">
        <v>131</v>
      </c>
      <c r="AF53" s="3" t="str">
        <f>IF(ISNUMBER(SEARCH("Do nothing", Officials_Data[[#This Row],[Column1]])), "Yes", "No")</f>
        <v>No</v>
      </c>
      <c r="AG53" s="98" t="str">
        <f>IF(ISNUMBER(SEARCH("Talk to the colleague about his/her behavior", Officials_Data[[#This Row],[Column1]])), "Yes", "No")</f>
        <v>No</v>
      </c>
      <c r="AH53" s="98" t="str">
        <f>IF(ISNUMBER(SEARCH("Report immediately to direct supervisor", Officials_Data[[#This Row],[Column1]])), "Yes", "No")</f>
        <v>No</v>
      </c>
      <c r="AI53" s="3" t="str">
        <f>IF(ISNUMBER(SEARCH("Report immediately to internal investigation body", Officials_Data[[#This Row],[Column1]])), "Yes", "No")</f>
        <v>Yes</v>
      </c>
      <c r="AJ53" s="3" t="str">
        <f>IF(ISNUMBER(SEARCH("Report immediately to external investigation body", Officials_Data[[#This Row],[Column1]])), "Yes", "No")</f>
        <v>No</v>
      </c>
      <c r="AK53" s="3" t="s">
        <v>14</v>
      </c>
      <c r="AL53" s="3" t="s">
        <v>21</v>
      </c>
      <c r="AM53" s="3" t="s">
        <v>21</v>
      </c>
      <c r="AN53" s="3" t="s">
        <v>4</v>
      </c>
      <c r="AO53" s="3" t="s">
        <v>5</v>
      </c>
      <c r="AP53" s="3" t="s">
        <v>6</v>
      </c>
      <c r="AQ53" s="3" t="s">
        <v>3</v>
      </c>
      <c r="AR53" s="3"/>
      <c r="AS53" s="3" t="s">
        <v>6</v>
      </c>
      <c r="AT53" s="3" t="s">
        <v>3</v>
      </c>
      <c r="AU53" s="3" t="s">
        <v>5</v>
      </c>
      <c r="AV53" s="3" t="s">
        <v>4</v>
      </c>
      <c r="AW53" s="3" t="s">
        <v>4</v>
      </c>
      <c r="AX53" s="3" t="s">
        <v>5</v>
      </c>
      <c r="AY53" s="3" t="s">
        <v>3</v>
      </c>
      <c r="AZ53" s="3" t="s">
        <v>3</v>
      </c>
      <c r="BA53" s="3" t="s">
        <v>75</v>
      </c>
    </row>
    <row r="54" spans="1:53" ht="14.4">
      <c r="A54" t="s">
        <v>405</v>
      </c>
      <c r="B54" s="94">
        <v>11867</v>
      </c>
      <c r="C54" s="93" t="s">
        <v>688</v>
      </c>
      <c r="D54" s="88" t="s">
        <v>754</v>
      </c>
      <c r="E54" t="s">
        <v>72</v>
      </c>
      <c r="F54" t="s">
        <v>347</v>
      </c>
      <c r="G54" t="s">
        <v>22</v>
      </c>
      <c r="H54" t="s">
        <v>5</v>
      </c>
      <c r="I54" t="s">
        <v>5</v>
      </c>
      <c r="J54" t="s">
        <v>5</v>
      </c>
      <c r="K54" t="s">
        <v>4</v>
      </c>
      <c r="L54" t="s">
        <v>4</v>
      </c>
      <c r="M54" t="s">
        <v>4</v>
      </c>
      <c r="N54" t="s">
        <v>5</v>
      </c>
      <c r="O54" t="s">
        <v>5</v>
      </c>
      <c r="P54" t="s">
        <v>4</v>
      </c>
      <c r="Q54" t="s">
        <v>11</v>
      </c>
      <c r="R54" t="s">
        <v>5</v>
      </c>
      <c r="S54" t="s">
        <v>5</v>
      </c>
      <c r="T54" t="s">
        <v>5</v>
      </c>
      <c r="U54" t="s">
        <v>5</v>
      </c>
      <c r="V54" t="s">
        <v>9</v>
      </c>
      <c r="W54" t="s">
        <v>9</v>
      </c>
      <c r="X54" t="s">
        <v>4</v>
      </c>
      <c r="Y54" t="s">
        <v>4</v>
      </c>
      <c r="Z54" t="s">
        <v>5</v>
      </c>
      <c r="AA54" t="s">
        <v>5</v>
      </c>
      <c r="AB54" t="s">
        <v>5</v>
      </c>
      <c r="AC54" t="s">
        <v>5</v>
      </c>
      <c r="AD54" t="s">
        <v>5</v>
      </c>
      <c r="AE54" s="3" t="s">
        <v>131</v>
      </c>
      <c r="AF54" s="3" t="str">
        <f>IF(ISNUMBER(SEARCH("Do nothing", Officials_Data[[#This Row],[Column1]])), "Yes", "No")</f>
        <v>No</v>
      </c>
      <c r="AG54" s="98" t="str">
        <f>IF(ISNUMBER(SEARCH("Talk to the colleague about his/her behavior", Officials_Data[[#This Row],[Column1]])), "Yes", "No")</f>
        <v>No</v>
      </c>
      <c r="AH54" s="98" t="str">
        <f>IF(ISNUMBER(SEARCH("Report immediately to direct supervisor", Officials_Data[[#This Row],[Column1]])), "Yes", "No")</f>
        <v>No</v>
      </c>
      <c r="AI54" s="3" t="str">
        <f>IF(ISNUMBER(SEARCH("Report immediately to internal investigation body", Officials_Data[[#This Row],[Column1]])), "Yes", "No")</f>
        <v>Yes</v>
      </c>
      <c r="AJ54" s="3" t="str">
        <f>IF(ISNUMBER(SEARCH("Report immediately to external investigation body", Officials_Data[[#This Row],[Column1]])), "Yes", "No")</f>
        <v>No</v>
      </c>
      <c r="AK54" s="3" t="s">
        <v>14</v>
      </c>
      <c r="AL54" s="3" t="s">
        <v>21</v>
      </c>
      <c r="AM54" s="3" t="s">
        <v>21</v>
      </c>
      <c r="AN54" s="3" t="s">
        <v>4</v>
      </c>
      <c r="AO54" s="3" t="s">
        <v>5</v>
      </c>
      <c r="AP54" s="3" t="s">
        <v>5</v>
      </c>
      <c r="AQ54" s="3" t="s">
        <v>3</v>
      </c>
      <c r="AR54" s="3"/>
      <c r="AS54" s="3" t="s">
        <v>5</v>
      </c>
      <c r="AT54" s="3" t="s">
        <v>3</v>
      </c>
      <c r="AU54" s="3" t="s">
        <v>6</v>
      </c>
      <c r="AV54" s="3" t="s">
        <v>5</v>
      </c>
      <c r="AW54" s="3" t="s">
        <v>5</v>
      </c>
      <c r="AX54" s="3" t="s">
        <v>5</v>
      </c>
      <c r="AY54" s="3" t="s">
        <v>4</v>
      </c>
      <c r="AZ54" s="3" t="s">
        <v>3</v>
      </c>
      <c r="BA54" s="3" t="s">
        <v>75</v>
      </c>
    </row>
    <row r="55" spans="1:53" ht="14.4">
      <c r="A55" t="s">
        <v>406</v>
      </c>
      <c r="B55" s="94">
        <v>11868</v>
      </c>
      <c r="C55" s="93" t="s">
        <v>688</v>
      </c>
      <c r="D55" s="88" t="s">
        <v>754</v>
      </c>
      <c r="E55" t="s">
        <v>72</v>
      </c>
      <c r="F55" t="s">
        <v>350</v>
      </c>
      <c r="G55" t="s">
        <v>22</v>
      </c>
      <c r="H55" t="s">
        <v>6</v>
      </c>
      <c r="I55" t="s">
        <v>4</v>
      </c>
      <c r="J55" t="s">
        <v>5</v>
      </c>
      <c r="K55" t="s">
        <v>3</v>
      </c>
      <c r="L55" t="s">
        <v>3</v>
      </c>
      <c r="M55" t="s">
        <v>4</v>
      </c>
      <c r="N55" t="s">
        <v>5</v>
      </c>
      <c r="O55" t="s">
        <v>5</v>
      </c>
      <c r="P55" t="s">
        <v>4</v>
      </c>
      <c r="Q55" t="s">
        <v>10</v>
      </c>
      <c r="R55" t="s">
        <v>5</v>
      </c>
      <c r="S55" t="s">
        <v>5</v>
      </c>
      <c r="T55" t="s">
        <v>5</v>
      </c>
      <c r="U55" t="s">
        <v>5</v>
      </c>
      <c r="V55" t="s">
        <v>9</v>
      </c>
      <c r="W55" t="s">
        <v>9</v>
      </c>
      <c r="X55" t="s">
        <v>4</v>
      </c>
      <c r="Y55" t="s">
        <v>4</v>
      </c>
      <c r="Z55" t="s">
        <v>5</v>
      </c>
      <c r="AA55" t="s">
        <v>6</v>
      </c>
      <c r="AB55" t="s">
        <v>6</v>
      </c>
      <c r="AC55" t="s">
        <v>4</v>
      </c>
      <c r="AD55" t="s">
        <v>6</v>
      </c>
      <c r="AE55" s="3" t="s">
        <v>125</v>
      </c>
      <c r="AF55" s="3" t="str">
        <f>IF(ISNUMBER(SEARCH("Do nothing", Officials_Data[[#This Row],[Column1]])), "Yes", "No")</f>
        <v>Yes</v>
      </c>
      <c r="AG55" s="98" t="str">
        <f>IF(ISNUMBER(SEARCH("Talk to the colleague about his/her behavior", Officials_Data[[#This Row],[Column1]])), "Yes", "No")</f>
        <v>No</v>
      </c>
      <c r="AH55" s="98" t="str">
        <f>IF(ISNUMBER(SEARCH("Report immediately to direct supervisor", Officials_Data[[#This Row],[Column1]])), "Yes", "No")</f>
        <v>No</v>
      </c>
      <c r="AI55" s="3" t="str">
        <f>IF(ISNUMBER(SEARCH("Report immediately to internal investigation body", Officials_Data[[#This Row],[Column1]])), "Yes", "No")</f>
        <v>No</v>
      </c>
      <c r="AJ55" s="3" t="str">
        <f>IF(ISNUMBER(SEARCH("Report immediately to external investigation body", Officials_Data[[#This Row],[Column1]])), "Yes", "No")</f>
        <v>No</v>
      </c>
      <c r="AK55" s="3" t="s">
        <v>20</v>
      </c>
      <c r="AL55" s="3" t="s">
        <v>21</v>
      </c>
      <c r="AM55" s="3" t="s">
        <v>21</v>
      </c>
      <c r="AN55" s="3" t="s">
        <v>3</v>
      </c>
      <c r="AO55" s="3" t="s">
        <v>6</v>
      </c>
      <c r="AP55" s="3" t="s">
        <v>5</v>
      </c>
      <c r="AQ55" s="3" t="s">
        <v>5</v>
      </c>
      <c r="AR55" s="3"/>
      <c r="AS55" s="3" t="s">
        <v>6</v>
      </c>
      <c r="AT55" s="3" t="s">
        <v>3</v>
      </c>
      <c r="AU55" s="3" t="s">
        <v>4</v>
      </c>
      <c r="AV55" s="3" t="s">
        <v>6</v>
      </c>
      <c r="AW55" s="3" t="s">
        <v>6</v>
      </c>
      <c r="AX55" s="3" t="s">
        <v>6</v>
      </c>
      <c r="AY55" s="3" t="s">
        <v>6</v>
      </c>
      <c r="AZ55" s="3" t="s">
        <v>3</v>
      </c>
      <c r="BA55" s="3" t="s">
        <v>73</v>
      </c>
    </row>
    <row r="56" spans="1:53" ht="14.4">
      <c r="A56" t="s">
        <v>407</v>
      </c>
      <c r="B56" s="94">
        <v>11869</v>
      </c>
      <c r="C56" s="93" t="s">
        <v>688</v>
      </c>
      <c r="D56" s="88" t="s">
        <v>754</v>
      </c>
      <c r="E56" t="s">
        <v>72</v>
      </c>
      <c r="F56" t="s">
        <v>350</v>
      </c>
      <c r="G56" t="s">
        <v>22</v>
      </c>
      <c r="H56" t="s">
        <v>4</v>
      </c>
      <c r="I56" t="s">
        <v>3</v>
      </c>
      <c r="J56" t="s">
        <v>4</v>
      </c>
      <c r="K56" t="s">
        <v>4</v>
      </c>
      <c r="L56" t="s">
        <v>3</v>
      </c>
      <c r="M56" t="s">
        <v>4</v>
      </c>
      <c r="N56" t="s">
        <v>4</v>
      </c>
      <c r="O56" t="s">
        <v>5</v>
      </c>
      <c r="P56" t="s">
        <v>5</v>
      </c>
      <c r="Q56" t="s">
        <v>12</v>
      </c>
      <c r="R56" t="s">
        <v>4</v>
      </c>
      <c r="S56" t="s">
        <v>4</v>
      </c>
      <c r="T56" t="s">
        <v>3</v>
      </c>
      <c r="U56" t="s">
        <v>4</v>
      </c>
      <c r="V56" t="s">
        <v>9</v>
      </c>
      <c r="W56" t="s">
        <v>10</v>
      </c>
      <c r="X56" t="s">
        <v>3</v>
      </c>
      <c r="Y56" t="s">
        <v>3</v>
      </c>
      <c r="Z56" t="s">
        <v>4</v>
      </c>
      <c r="AA56" t="s">
        <v>5</v>
      </c>
      <c r="AB56" t="s">
        <v>5</v>
      </c>
      <c r="AC56" t="s">
        <v>5</v>
      </c>
      <c r="AD56" t="s">
        <v>4</v>
      </c>
      <c r="AE56" s="3" t="s">
        <v>131</v>
      </c>
      <c r="AF56" s="3" t="str">
        <f>IF(ISNUMBER(SEARCH("Do nothing", Officials_Data[[#This Row],[Column1]])), "Yes", "No")</f>
        <v>No</v>
      </c>
      <c r="AG56" s="98" t="str">
        <f>IF(ISNUMBER(SEARCH("Talk to the colleague about his/her behavior", Officials_Data[[#This Row],[Column1]])), "Yes", "No")</f>
        <v>No</v>
      </c>
      <c r="AH56" s="98" t="str">
        <f>IF(ISNUMBER(SEARCH("Report immediately to direct supervisor", Officials_Data[[#This Row],[Column1]])), "Yes", "No")</f>
        <v>No</v>
      </c>
      <c r="AI56" s="3" t="str">
        <f>IF(ISNUMBER(SEARCH("Report immediately to internal investigation body", Officials_Data[[#This Row],[Column1]])), "Yes", "No")</f>
        <v>Yes</v>
      </c>
      <c r="AJ56" s="3" t="str">
        <f>IF(ISNUMBER(SEARCH("Report immediately to external investigation body", Officials_Data[[#This Row],[Column1]])), "Yes", "No")</f>
        <v>No</v>
      </c>
      <c r="AK56" s="3" t="s">
        <v>20</v>
      </c>
      <c r="AL56" s="3" t="s">
        <v>21</v>
      </c>
      <c r="AM56" s="3" t="s">
        <v>21</v>
      </c>
      <c r="AN56" s="3" t="s">
        <v>3</v>
      </c>
      <c r="AO56" s="3" t="s">
        <v>5</v>
      </c>
      <c r="AP56" s="3" t="s">
        <v>5</v>
      </c>
      <c r="AQ56" s="3" t="s">
        <v>5</v>
      </c>
      <c r="AR56" s="3"/>
      <c r="AS56" s="3" t="s">
        <v>5</v>
      </c>
      <c r="AT56" s="3" t="s">
        <v>4</v>
      </c>
      <c r="AU56" s="3" t="s">
        <v>6</v>
      </c>
      <c r="AV56" s="3" t="s">
        <v>6</v>
      </c>
      <c r="AW56" s="3" t="s">
        <v>4</v>
      </c>
      <c r="AX56" s="3" t="s">
        <v>5</v>
      </c>
      <c r="AY56" s="3" t="s">
        <v>3</v>
      </c>
      <c r="AZ56" s="3" t="s">
        <v>3</v>
      </c>
      <c r="BA56" s="3" t="s">
        <v>75</v>
      </c>
    </row>
    <row r="57" spans="1:53" ht="14.4">
      <c r="A57" t="s">
        <v>408</v>
      </c>
      <c r="B57" s="94">
        <v>11870</v>
      </c>
      <c r="C57" s="93" t="s">
        <v>698</v>
      </c>
      <c r="D57" s="88" t="s">
        <v>754</v>
      </c>
      <c r="E57" t="s">
        <v>74</v>
      </c>
      <c r="F57" t="s">
        <v>350</v>
      </c>
      <c r="G57" t="s">
        <v>21</v>
      </c>
      <c r="H57" t="s">
        <v>4</v>
      </c>
      <c r="I57" t="s">
        <v>4</v>
      </c>
      <c r="J57" t="s">
        <v>4</v>
      </c>
      <c r="K57" t="s">
        <v>4</v>
      </c>
      <c r="L57" t="s">
        <v>4</v>
      </c>
      <c r="M57" t="s">
        <v>4</v>
      </c>
      <c r="N57" t="s">
        <v>4</v>
      </c>
      <c r="O57" t="s">
        <v>4</v>
      </c>
      <c r="P57" t="s">
        <v>5</v>
      </c>
      <c r="Q57" t="s">
        <v>12</v>
      </c>
      <c r="R57" t="s">
        <v>4</v>
      </c>
      <c r="S57" t="s">
        <v>4</v>
      </c>
      <c r="T57" t="s">
        <v>4</v>
      </c>
      <c r="U57" t="s">
        <v>4</v>
      </c>
      <c r="V57" t="s">
        <v>11</v>
      </c>
      <c r="W57" t="s">
        <v>9</v>
      </c>
      <c r="X57" t="s">
        <v>4</v>
      </c>
      <c r="Y57" t="s">
        <v>4</v>
      </c>
      <c r="Z57" t="s">
        <v>4</v>
      </c>
      <c r="AA57" t="s">
        <v>4</v>
      </c>
      <c r="AB57" t="s">
        <v>4</v>
      </c>
      <c r="AC57" t="s">
        <v>4</v>
      </c>
      <c r="AD57" t="s">
        <v>4</v>
      </c>
      <c r="AE57" s="3" t="s">
        <v>129</v>
      </c>
      <c r="AF57" s="3" t="str">
        <f>IF(ISNUMBER(SEARCH("Do nothing", Officials_Data[[#This Row],[Column1]])), "Yes", "No")</f>
        <v>No</v>
      </c>
      <c r="AG57" s="98" t="str">
        <f>IF(ISNUMBER(SEARCH("Talk to the colleague about his/her behavior", Officials_Data[[#This Row],[Column1]])), "Yes", "No")</f>
        <v>No</v>
      </c>
      <c r="AH57" s="98" t="str">
        <f>IF(ISNUMBER(SEARCH("Report immediately to direct supervisor", Officials_Data[[#This Row],[Column1]])), "Yes", "No")</f>
        <v>Yes</v>
      </c>
      <c r="AI57" s="3" t="str">
        <f>IF(ISNUMBER(SEARCH("Report immediately to internal investigation body", Officials_Data[[#This Row],[Column1]])), "Yes", "No")</f>
        <v>No</v>
      </c>
      <c r="AJ57" s="3" t="str">
        <f>IF(ISNUMBER(SEARCH("Report immediately to external investigation body", Officials_Data[[#This Row],[Column1]])), "Yes", "No")</f>
        <v>No</v>
      </c>
      <c r="AK57" s="3" t="s">
        <v>14</v>
      </c>
      <c r="AL57" s="3" t="s">
        <v>21</v>
      </c>
      <c r="AM57" s="3" t="s">
        <v>21</v>
      </c>
      <c r="AN57" s="3" t="s">
        <v>4</v>
      </c>
      <c r="AO57" s="3" t="s">
        <v>4</v>
      </c>
      <c r="AP57" s="3" t="s">
        <v>4</v>
      </c>
      <c r="AQ57" s="3" t="s">
        <v>4</v>
      </c>
      <c r="AR57" s="3"/>
      <c r="AS57" s="3" t="s">
        <v>5</v>
      </c>
      <c r="AT57" s="3" t="s">
        <v>4</v>
      </c>
      <c r="AU57" s="3" t="s">
        <v>5</v>
      </c>
      <c r="AV57" s="3" t="s">
        <v>4</v>
      </c>
      <c r="AW57" s="3" t="s">
        <v>4</v>
      </c>
      <c r="AX57" s="3" t="s">
        <v>4</v>
      </c>
      <c r="AY57" s="3" t="s">
        <v>4</v>
      </c>
      <c r="AZ57" s="3" t="s">
        <v>4</v>
      </c>
      <c r="BA57" s="3" t="s">
        <v>75</v>
      </c>
    </row>
    <row r="58" spans="1:53" ht="14.4">
      <c r="A58" t="s">
        <v>409</v>
      </c>
      <c r="B58" s="94">
        <v>11871</v>
      </c>
      <c r="C58" s="93" t="s">
        <v>699</v>
      </c>
      <c r="D58" s="88" t="s">
        <v>754</v>
      </c>
      <c r="E58" t="s">
        <v>74</v>
      </c>
      <c r="F58" t="s">
        <v>347</v>
      </c>
      <c r="G58" t="s">
        <v>22</v>
      </c>
      <c r="H58" t="s">
        <v>4</v>
      </c>
      <c r="I58" t="s">
        <v>5</v>
      </c>
      <c r="J58" t="s">
        <v>5</v>
      </c>
      <c r="K58" t="s">
        <v>4</v>
      </c>
      <c r="L58" t="s">
        <v>5</v>
      </c>
      <c r="M58" t="s">
        <v>5</v>
      </c>
      <c r="N58" t="s">
        <v>5</v>
      </c>
      <c r="O58" t="s">
        <v>5</v>
      </c>
      <c r="P58" t="s">
        <v>4</v>
      </c>
      <c r="Q58" t="s">
        <v>12</v>
      </c>
      <c r="R58" t="s">
        <v>5</v>
      </c>
      <c r="S58" t="s">
        <v>5</v>
      </c>
      <c r="T58" t="s">
        <v>5</v>
      </c>
      <c r="U58" t="s">
        <v>5</v>
      </c>
      <c r="V58" t="s">
        <v>11</v>
      </c>
      <c r="W58" t="s">
        <v>12</v>
      </c>
      <c r="X58" t="s">
        <v>5</v>
      </c>
      <c r="Y58" t="s">
        <v>5</v>
      </c>
      <c r="Z58" t="s">
        <v>5</v>
      </c>
      <c r="AA58" t="s">
        <v>5</v>
      </c>
      <c r="AB58" t="s">
        <v>5</v>
      </c>
      <c r="AC58" t="s">
        <v>4</v>
      </c>
      <c r="AD58" t="s">
        <v>4</v>
      </c>
      <c r="AE58" s="3" t="s">
        <v>129</v>
      </c>
      <c r="AF58" s="3" t="str">
        <f>IF(ISNUMBER(SEARCH("Do nothing", Officials_Data[[#This Row],[Column1]])), "Yes", "No")</f>
        <v>No</v>
      </c>
      <c r="AG58" s="98" t="str">
        <f>IF(ISNUMBER(SEARCH("Talk to the colleague about his/her behavior", Officials_Data[[#This Row],[Column1]])), "Yes", "No")</f>
        <v>No</v>
      </c>
      <c r="AH58" s="98" t="str">
        <f>IF(ISNUMBER(SEARCH("Report immediately to direct supervisor", Officials_Data[[#This Row],[Column1]])), "Yes", "No")</f>
        <v>Yes</v>
      </c>
      <c r="AI58" s="3" t="str">
        <f>IF(ISNUMBER(SEARCH("Report immediately to internal investigation body", Officials_Data[[#This Row],[Column1]])), "Yes", "No")</f>
        <v>No</v>
      </c>
      <c r="AJ58" s="3" t="str">
        <f>IF(ISNUMBER(SEARCH("Report immediately to external investigation body", Officials_Data[[#This Row],[Column1]])), "Yes", "No")</f>
        <v>No</v>
      </c>
      <c r="AK58" s="3" t="s">
        <v>14</v>
      </c>
      <c r="AL58" s="3" t="s">
        <v>21</v>
      </c>
      <c r="AM58" s="3" t="s">
        <v>21</v>
      </c>
      <c r="AN58" s="3" t="s">
        <v>4</v>
      </c>
      <c r="AO58" s="3" t="s">
        <v>4</v>
      </c>
      <c r="AP58" s="3" t="s">
        <v>5</v>
      </c>
      <c r="AQ58" s="3" t="s">
        <v>4</v>
      </c>
      <c r="AR58" s="3"/>
      <c r="AS58" s="3" t="s">
        <v>5</v>
      </c>
      <c r="AT58" s="3" t="s">
        <v>5</v>
      </c>
      <c r="AU58" s="3" t="s">
        <v>5</v>
      </c>
      <c r="AV58" s="3" t="s">
        <v>5</v>
      </c>
      <c r="AW58" s="3" t="s">
        <v>4</v>
      </c>
      <c r="AX58" s="3" t="s">
        <v>4</v>
      </c>
      <c r="AY58" s="3" t="s">
        <v>4</v>
      </c>
      <c r="AZ58" s="3" t="s">
        <v>3</v>
      </c>
      <c r="BA58" s="3" t="s">
        <v>73</v>
      </c>
    </row>
    <row r="59" spans="1:53" ht="14.4">
      <c r="A59" t="s">
        <v>410</v>
      </c>
      <c r="B59" s="94">
        <v>11872</v>
      </c>
      <c r="C59" s="93" t="s">
        <v>688</v>
      </c>
      <c r="D59" s="88" t="s">
        <v>754</v>
      </c>
      <c r="E59" t="s">
        <v>72</v>
      </c>
      <c r="F59" t="s">
        <v>347</v>
      </c>
      <c r="G59" t="s">
        <v>22</v>
      </c>
      <c r="H59" t="s">
        <v>4</v>
      </c>
      <c r="I59" t="s">
        <v>4</v>
      </c>
      <c r="J59" t="s">
        <v>3</v>
      </c>
      <c r="K59" t="s">
        <v>3</v>
      </c>
      <c r="L59" t="s">
        <v>4</v>
      </c>
      <c r="M59" t="s">
        <v>4</v>
      </c>
      <c r="N59" t="s">
        <v>4</v>
      </c>
      <c r="O59" t="s">
        <v>4</v>
      </c>
      <c r="P59" t="s">
        <v>5</v>
      </c>
      <c r="Q59" t="s">
        <v>11</v>
      </c>
      <c r="R59" t="s">
        <v>4</v>
      </c>
      <c r="S59" t="s">
        <v>4</v>
      </c>
      <c r="T59" t="s">
        <v>4</v>
      </c>
      <c r="U59" t="s">
        <v>4</v>
      </c>
      <c r="V59" t="s">
        <v>11</v>
      </c>
      <c r="W59" t="s">
        <v>10</v>
      </c>
      <c r="X59" t="s">
        <v>3</v>
      </c>
      <c r="Y59" t="s">
        <v>5</v>
      </c>
      <c r="Z59" t="s">
        <v>4</v>
      </c>
      <c r="AA59" t="s">
        <v>4</v>
      </c>
      <c r="AB59" t="s">
        <v>4</v>
      </c>
      <c r="AC59" t="s">
        <v>5</v>
      </c>
      <c r="AD59" t="s">
        <v>5</v>
      </c>
      <c r="AE59" s="3" t="s">
        <v>762</v>
      </c>
      <c r="AF59" s="3" t="str">
        <f>IF(ISNUMBER(SEARCH("Do nothing", Officials_Data[[#This Row],[Column1]])), "Yes", "No")</f>
        <v>No</v>
      </c>
      <c r="AG59" s="98" t="str">
        <f>IF(ISNUMBER(SEARCH("Talk to the colleague about his/her behavior", Officials_Data[[#This Row],[Column1]])), "Yes", "No")</f>
        <v>Yes</v>
      </c>
      <c r="AH59" s="98" t="str">
        <f>IF(ISNUMBER(SEARCH("Report immediately to direct supervisor", Officials_Data[[#This Row],[Column1]])), "Yes", "No")</f>
        <v>Yes</v>
      </c>
      <c r="AI59" s="3" t="str">
        <f>IF(ISNUMBER(SEARCH("Report immediately to internal investigation body", Officials_Data[[#This Row],[Column1]])), "Yes", "No")</f>
        <v>Yes</v>
      </c>
      <c r="AJ59" s="3" t="str">
        <f>IF(ISNUMBER(SEARCH("Report immediately to external investigation body", Officials_Data[[#This Row],[Column1]])), "Yes", "No")</f>
        <v>No</v>
      </c>
      <c r="AK59" s="3" t="s">
        <v>14</v>
      </c>
      <c r="AL59" s="3" t="s">
        <v>21</v>
      </c>
      <c r="AM59" s="3" t="s">
        <v>21</v>
      </c>
      <c r="AN59" s="3" t="s">
        <v>3</v>
      </c>
      <c r="AO59" s="3" t="s">
        <v>4</v>
      </c>
      <c r="AP59" s="3" t="s">
        <v>4</v>
      </c>
      <c r="AQ59" s="3" t="s">
        <v>3</v>
      </c>
      <c r="AR59" s="3"/>
      <c r="AS59" s="3" t="s">
        <v>3</v>
      </c>
      <c r="AT59" s="3" t="s">
        <v>3</v>
      </c>
      <c r="AU59" s="3" t="s">
        <v>4</v>
      </c>
      <c r="AV59" s="3" t="s">
        <v>4</v>
      </c>
      <c r="AW59" s="3" t="s">
        <v>3</v>
      </c>
      <c r="AX59" s="3" t="s">
        <v>4</v>
      </c>
      <c r="AY59" s="3" t="s">
        <v>3</v>
      </c>
      <c r="AZ59" s="3" t="s">
        <v>3</v>
      </c>
      <c r="BA59" s="3" t="s">
        <v>75</v>
      </c>
    </row>
    <row r="60" spans="1:53" ht="14.4">
      <c r="A60" t="s">
        <v>411</v>
      </c>
      <c r="B60" s="94">
        <v>11874</v>
      </c>
      <c r="C60" s="93" t="s">
        <v>688</v>
      </c>
      <c r="D60" s="88" t="s">
        <v>754</v>
      </c>
      <c r="E60" t="s">
        <v>72</v>
      </c>
      <c r="F60" t="s">
        <v>346</v>
      </c>
      <c r="G60" t="s">
        <v>22</v>
      </c>
      <c r="H60" t="s">
        <v>3</v>
      </c>
      <c r="I60" t="s">
        <v>3</v>
      </c>
      <c r="J60" t="s">
        <v>4</v>
      </c>
      <c r="K60" t="s">
        <v>3</v>
      </c>
      <c r="L60" t="s">
        <v>3</v>
      </c>
      <c r="M60" t="s">
        <v>3</v>
      </c>
      <c r="N60" t="s">
        <v>3</v>
      </c>
      <c r="O60" t="s">
        <v>4</v>
      </c>
      <c r="P60" t="s">
        <v>5</v>
      </c>
      <c r="Q60" t="s">
        <v>11</v>
      </c>
      <c r="R60" t="s">
        <v>3</v>
      </c>
      <c r="S60" t="s">
        <v>3</v>
      </c>
      <c r="T60" t="s">
        <v>3</v>
      </c>
      <c r="U60" t="s">
        <v>3</v>
      </c>
      <c r="V60" t="s">
        <v>10</v>
      </c>
      <c r="W60" t="s">
        <v>10</v>
      </c>
      <c r="X60" t="s">
        <v>5</v>
      </c>
      <c r="Y60" t="s">
        <v>5</v>
      </c>
      <c r="Z60" t="s">
        <v>5</v>
      </c>
      <c r="AA60" t="s">
        <v>5</v>
      </c>
      <c r="AB60" t="s">
        <v>4</v>
      </c>
      <c r="AC60" t="s">
        <v>4</v>
      </c>
      <c r="AD60" t="s">
        <v>4</v>
      </c>
      <c r="AE60" s="3" t="s">
        <v>756</v>
      </c>
      <c r="AF60" s="3" t="str">
        <f>IF(ISNUMBER(SEARCH("Do nothing", Officials_Data[[#This Row],[Column1]])), "Yes", "No")</f>
        <v>No</v>
      </c>
      <c r="AG60" s="98" t="str">
        <f>IF(ISNUMBER(SEARCH("Talk to the colleague about his/her behavior", Officials_Data[[#This Row],[Column1]])), "Yes", "No")</f>
        <v>Yes</v>
      </c>
      <c r="AH60" s="98" t="str">
        <f>IF(ISNUMBER(SEARCH("Report immediately to direct supervisor", Officials_Data[[#This Row],[Column1]])), "Yes", "No")</f>
        <v>Yes</v>
      </c>
      <c r="AI60" s="3" t="str">
        <f>IF(ISNUMBER(SEARCH("Report immediately to internal investigation body", Officials_Data[[#This Row],[Column1]])), "Yes", "No")</f>
        <v>No</v>
      </c>
      <c r="AJ60" s="3" t="str">
        <f>IF(ISNUMBER(SEARCH("Report immediately to external investigation body", Officials_Data[[#This Row],[Column1]])), "Yes", "No")</f>
        <v>No</v>
      </c>
      <c r="AK60" s="3" t="s">
        <v>14</v>
      </c>
      <c r="AL60" s="3" t="s">
        <v>21</v>
      </c>
      <c r="AM60" s="3" t="s">
        <v>21</v>
      </c>
      <c r="AN60" s="3" t="s">
        <v>4</v>
      </c>
      <c r="AO60" s="3" t="s">
        <v>4</v>
      </c>
      <c r="AP60" s="3" t="s">
        <v>4</v>
      </c>
      <c r="AQ60" s="3" t="s">
        <v>3</v>
      </c>
      <c r="AR60" s="3"/>
      <c r="AS60" s="3" t="s">
        <v>5</v>
      </c>
      <c r="AT60" s="3" t="s">
        <v>3</v>
      </c>
      <c r="AU60" s="3" t="s">
        <v>6</v>
      </c>
      <c r="AV60" s="3" t="s">
        <v>5</v>
      </c>
      <c r="AW60" s="3" t="s">
        <v>4</v>
      </c>
      <c r="AX60" s="3" t="s">
        <v>5</v>
      </c>
      <c r="AY60" s="3" t="s">
        <v>4</v>
      </c>
      <c r="AZ60" s="3" t="s">
        <v>4</v>
      </c>
      <c r="BA60" s="3" t="s">
        <v>75</v>
      </c>
    </row>
    <row r="61" spans="1:53" ht="14.4">
      <c r="A61" t="s">
        <v>412</v>
      </c>
      <c r="B61" s="94">
        <v>11875</v>
      </c>
      <c r="C61" s="93" t="s">
        <v>688</v>
      </c>
      <c r="D61" s="88" t="s">
        <v>754</v>
      </c>
      <c r="E61" t="s">
        <v>72</v>
      </c>
      <c r="F61" t="s">
        <v>347</v>
      </c>
      <c r="G61" t="s">
        <v>21</v>
      </c>
      <c r="H61" t="s">
        <v>4</v>
      </c>
      <c r="I61" t="s">
        <v>3</v>
      </c>
      <c r="J61" t="s">
        <v>5</v>
      </c>
      <c r="K61" t="s">
        <v>5</v>
      </c>
      <c r="L61" t="s">
        <v>5</v>
      </c>
      <c r="M61" t="s">
        <v>4</v>
      </c>
      <c r="N61" t="s">
        <v>4</v>
      </c>
      <c r="O61" t="s">
        <v>5</v>
      </c>
      <c r="P61" t="s">
        <v>4</v>
      </c>
      <c r="Q61" t="s">
        <v>10</v>
      </c>
      <c r="R61" t="s">
        <v>5</v>
      </c>
      <c r="S61" t="s">
        <v>4</v>
      </c>
      <c r="T61" t="s">
        <v>5</v>
      </c>
      <c r="U61" t="s">
        <v>4</v>
      </c>
      <c r="V61" t="s">
        <v>11</v>
      </c>
      <c r="W61" t="s">
        <v>11</v>
      </c>
      <c r="X61" t="s">
        <v>5</v>
      </c>
      <c r="Y61" t="s">
        <v>4</v>
      </c>
      <c r="Z61" t="s">
        <v>5</v>
      </c>
      <c r="AA61" t="s">
        <v>5</v>
      </c>
      <c r="AB61" t="s">
        <v>5</v>
      </c>
      <c r="AC61" t="s">
        <v>5</v>
      </c>
      <c r="AD61" t="s">
        <v>5</v>
      </c>
      <c r="AE61" s="3" t="s">
        <v>129</v>
      </c>
      <c r="AF61" s="3" t="str">
        <f>IF(ISNUMBER(SEARCH("Do nothing", Officials_Data[[#This Row],[Column1]])), "Yes", "No")</f>
        <v>No</v>
      </c>
      <c r="AG61" s="98" t="str">
        <f>IF(ISNUMBER(SEARCH("Talk to the colleague about his/her behavior", Officials_Data[[#This Row],[Column1]])), "Yes", "No")</f>
        <v>No</v>
      </c>
      <c r="AH61" s="98" t="str">
        <f>IF(ISNUMBER(SEARCH("Report immediately to direct supervisor", Officials_Data[[#This Row],[Column1]])), "Yes", "No")</f>
        <v>Yes</v>
      </c>
      <c r="AI61" s="3" t="str">
        <f>IF(ISNUMBER(SEARCH("Report immediately to internal investigation body", Officials_Data[[#This Row],[Column1]])), "Yes", "No")</f>
        <v>No</v>
      </c>
      <c r="AJ61" s="3" t="str">
        <f>IF(ISNUMBER(SEARCH("Report immediately to external investigation body", Officials_Data[[#This Row],[Column1]])), "Yes", "No")</f>
        <v>No</v>
      </c>
      <c r="AK61" s="3" t="s">
        <v>14</v>
      </c>
      <c r="AL61" s="3" t="s">
        <v>21</v>
      </c>
      <c r="AM61" s="3" t="s">
        <v>21</v>
      </c>
      <c r="AN61" s="3" t="s">
        <v>5</v>
      </c>
      <c r="AO61" s="3" t="s">
        <v>5</v>
      </c>
      <c r="AP61" s="3" t="s">
        <v>5</v>
      </c>
      <c r="AQ61" s="3" t="s">
        <v>4</v>
      </c>
      <c r="AR61" s="3"/>
      <c r="AS61" s="3" t="s">
        <v>5</v>
      </c>
      <c r="AT61" s="3" t="s">
        <v>4</v>
      </c>
      <c r="AU61" s="3" t="s">
        <v>6</v>
      </c>
      <c r="AV61" s="3" t="s">
        <v>5</v>
      </c>
      <c r="AW61" s="3" t="s">
        <v>5</v>
      </c>
      <c r="AX61" s="3" t="s">
        <v>5</v>
      </c>
      <c r="AY61" s="3" t="s">
        <v>4</v>
      </c>
      <c r="AZ61" s="3" t="s">
        <v>3</v>
      </c>
      <c r="BA61" s="3" t="s">
        <v>75</v>
      </c>
    </row>
    <row r="62" spans="1:53" ht="14.4">
      <c r="A62" t="s">
        <v>413</v>
      </c>
      <c r="B62" s="94">
        <v>11876</v>
      </c>
      <c r="C62" s="93" t="s">
        <v>688</v>
      </c>
      <c r="D62" s="88" t="s">
        <v>754</v>
      </c>
      <c r="E62" t="s">
        <v>74</v>
      </c>
      <c r="F62" t="s">
        <v>346</v>
      </c>
      <c r="G62" t="s">
        <v>21</v>
      </c>
      <c r="H62" t="s">
        <v>3</v>
      </c>
      <c r="I62" t="s">
        <v>3</v>
      </c>
      <c r="J62" t="s">
        <v>3</v>
      </c>
      <c r="K62" t="s">
        <v>3</v>
      </c>
      <c r="L62" t="s">
        <v>3</v>
      </c>
      <c r="M62" t="s">
        <v>3</v>
      </c>
      <c r="N62" t="s">
        <v>3</v>
      </c>
      <c r="O62" t="s">
        <v>3</v>
      </c>
      <c r="P62" t="s">
        <v>6</v>
      </c>
      <c r="Q62" t="s">
        <v>12</v>
      </c>
      <c r="R62" t="s">
        <v>3</v>
      </c>
      <c r="S62" t="s">
        <v>3</v>
      </c>
      <c r="T62" t="s">
        <v>3</v>
      </c>
      <c r="U62" t="s">
        <v>4</v>
      </c>
      <c r="V62" t="s">
        <v>10</v>
      </c>
      <c r="W62" t="s">
        <v>9</v>
      </c>
      <c r="X62" t="s">
        <v>3</v>
      </c>
      <c r="Y62" t="s">
        <v>3</v>
      </c>
      <c r="Z62" t="s">
        <v>3</v>
      </c>
      <c r="AA62" t="s">
        <v>3</v>
      </c>
      <c r="AB62" t="s">
        <v>3</v>
      </c>
      <c r="AC62" t="s">
        <v>4</v>
      </c>
      <c r="AD62" t="s">
        <v>3</v>
      </c>
      <c r="AE62" s="3" t="s">
        <v>129</v>
      </c>
      <c r="AF62" s="3" t="str">
        <f>IF(ISNUMBER(SEARCH("Do nothing", Officials_Data[[#This Row],[Column1]])), "Yes", "No")</f>
        <v>No</v>
      </c>
      <c r="AG62" s="98" t="str">
        <f>IF(ISNUMBER(SEARCH("Talk to the colleague about his/her behavior", Officials_Data[[#This Row],[Column1]])), "Yes", "No")</f>
        <v>No</v>
      </c>
      <c r="AH62" s="98" t="str">
        <f>IF(ISNUMBER(SEARCH("Report immediately to direct supervisor", Officials_Data[[#This Row],[Column1]])), "Yes", "No")</f>
        <v>Yes</v>
      </c>
      <c r="AI62" s="3" t="str">
        <f>IF(ISNUMBER(SEARCH("Report immediately to internal investigation body", Officials_Data[[#This Row],[Column1]])), "Yes", "No")</f>
        <v>No</v>
      </c>
      <c r="AJ62" s="3" t="str">
        <f>IF(ISNUMBER(SEARCH("Report immediately to external investigation body", Officials_Data[[#This Row],[Column1]])), "Yes", "No")</f>
        <v>No</v>
      </c>
      <c r="AK62" s="3" t="s">
        <v>14</v>
      </c>
      <c r="AL62" s="3" t="s">
        <v>21</v>
      </c>
      <c r="AM62" s="3" t="s">
        <v>21</v>
      </c>
      <c r="AN62" s="3" t="s">
        <v>4</v>
      </c>
      <c r="AO62" s="3" t="s">
        <v>3</v>
      </c>
      <c r="AP62" s="3" t="s">
        <v>4</v>
      </c>
      <c r="AQ62" s="3" t="s">
        <v>3</v>
      </c>
      <c r="AR62" s="3"/>
      <c r="AS62" s="3" t="s">
        <v>3</v>
      </c>
      <c r="AT62" s="3" t="s">
        <v>3</v>
      </c>
      <c r="AU62" s="3" t="s">
        <v>3</v>
      </c>
      <c r="AV62" s="3" t="s">
        <v>3</v>
      </c>
      <c r="AW62" s="3" t="s">
        <v>3</v>
      </c>
      <c r="AX62" s="3" t="s">
        <v>3</v>
      </c>
      <c r="AY62" s="3" t="s">
        <v>3</v>
      </c>
      <c r="AZ62" s="3" t="s">
        <v>3</v>
      </c>
      <c r="BA62" s="3" t="s">
        <v>75</v>
      </c>
    </row>
    <row r="63" spans="1:53" ht="14.4">
      <c r="A63" t="s">
        <v>414</v>
      </c>
      <c r="B63" s="94">
        <v>11877</v>
      </c>
      <c r="C63" s="93" t="s">
        <v>688</v>
      </c>
      <c r="D63" s="88" t="s">
        <v>754</v>
      </c>
      <c r="E63" t="s">
        <v>72</v>
      </c>
      <c r="F63" t="s">
        <v>350</v>
      </c>
      <c r="G63" t="s">
        <v>22</v>
      </c>
      <c r="H63" t="s">
        <v>3</v>
      </c>
      <c r="I63" t="s">
        <v>3</v>
      </c>
      <c r="J63" t="s">
        <v>4</v>
      </c>
      <c r="K63" t="s">
        <v>3</v>
      </c>
      <c r="L63" t="s">
        <v>3</v>
      </c>
      <c r="M63" t="s">
        <v>3</v>
      </c>
      <c r="N63" t="s">
        <v>3</v>
      </c>
      <c r="O63" t="s">
        <v>4</v>
      </c>
      <c r="P63" t="s">
        <v>6</v>
      </c>
      <c r="Q63" t="s">
        <v>12</v>
      </c>
      <c r="R63" t="s">
        <v>3</v>
      </c>
      <c r="S63" t="s">
        <v>4</v>
      </c>
      <c r="T63" t="s">
        <v>3</v>
      </c>
      <c r="U63" t="s">
        <v>3</v>
      </c>
      <c r="V63" t="s">
        <v>9</v>
      </c>
      <c r="W63" t="s">
        <v>9</v>
      </c>
      <c r="X63" t="s">
        <v>3</v>
      </c>
      <c r="Y63" t="s">
        <v>6</v>
      </c>
      <c r="Z63" t="s">
        <v>3</v>
      </c>
      <c r="AA63" t="s">
        <v>3</v>
      </c>
      <c r="AB63" t="s">
        <v>3</v>
      </c>
      <c r="AC63" t="s">
        <v>4</v>
      </c>
      <c r="AD63" t="s">
        <v>3</v>
      </c>
      <c r="AE63" s="3" t="s">
        <v>129</v>
      </c>
      <c r="AF63" s="3" t="str">
        <f>IF(ISNUMBER(SEARCH("Do nothing", Officials_Data[[#This Row],[Column1]])), "Yes", "No")</f>
        <v>No</v>
      </c>
      <c r="AG63" s="98" t="str">
        <f>IF(ISNUMBER(SEARCH("Talk to the colleague about his/her behavior", Officials_Data[[#This Row],[Column1]])), "Yes", "No")</f>
        <v>No</v>
      </c>
      <c r="AH63" s="98" t="str">
        <f>IF(ISNUMBER(SEARCH("Report immediately to direct supervisor", Officials_Data[[#This Row],[Column1]])), "Yes", "No")</f>
        <v>Yes</v>
      </c>
      <c r="AI63" s="3" t="str">
        <f>IF(ISNUMBER(SEARCH("Report immediately to internal investigation body", Officials_Data[[#This Row],[Column1]])), "Yes", "No")</f>
        <v>No</v>
      </c>
      <c r="AJ63" s="3" t="str">
        <f>IF(ISNUMBER(SEARCH("Report immediately to external investigation body", Officials_Data[[#This Row],[Column1]])), "Yes", "No")</f>
        <v>No</v>
      </c>
      <c r="AK63" s="3" t="s">
        <v>14</v>
      </c>
      <c r="AL63" s="3" t="s">
        <v>21</v>
      </c>
      <c r="AM63" s="3" t="s">
        <v>21</v>
      </c>
      <c r="AN63" s="3" t="s">
        <v>3</v>
      </c>
      <c r="AO63" s="3" t="s">
        <v>3</v>
      </c>
      <c r="AP63" s="3" t="s">
        <v>4</v>
      </c>
      <c r="AQ63" s="3" t="s">
        <v>4</v>
      </c>
      <c r="AR63" s="3"/>
      <c r="AS63" s="3" t="s">
        <v>6</v>
      </c>
      <c r="AT63" s="3" t="s">
        <v>3</v>
      </c>
      <c r="AU63" s="3" t="s">
        <v>4</v>
      </c>
      <c r="AV63" s="3" t="s">
        <v>3</v>
      </c>
      <c r="AW63" s="3" t="s">
        <v>4</v>
      </c>
      <c r="AX63" s="3" t="s">
        <v>3</v>
      </c>
      <c r="AY63" s="3" t="s">
        <v>3</v>
      </c>
      <c r="AZ63" s="3" t="s">
        <v>3</v>
      </c>
      <c r="BA63" s="3" t="s">
        <v>73</v>
      </c>
    </row>
    <row r="64" spans="1:53" ht="14.4">
      <c r="A64" t="s">
        <v>415</v>
      </c>
      <c r="B64" s="94">
        <v>11878</v>
      </c>
      <c r="C64" s="93" t="s">
        <v>688</v>
      </c>
      <c r="D64" s="88" t="s">
        <v>754</v>
      </c>
      <c r="E64" t="s">
        <v>72</v>
      </c>
      <c r="F64" t="s">
        <v>347</v>
      </c>
      <c r="G64" t="s">
        <v>22</v>
      </c>
      <c r="H64" t="s">
        <v>3</v>
      </c>
      <c r="I64" t="s">
        <v>3</v>
      </c>
      <c r="J64" t="s">
        <v>3</v>
      </c>
      <c r="K64" t="s">
        <v>3</v>
      </c>
      <c r="L64" t="s">
        <v>3</v>
      </c>
      <c r="M64" t="s">
        <v>3</v>
      </c>
      <c r="N64" t="s">
        <v>3</v>
      </c>
      <c r="O64" t="s">
        <v>3</v>
      </c>
      <c r="P64" t="s">
        <v>6</v>
      </c>
      <c r="Q64" t="s">
        <v>12</v>
      </c>
      <c r="R64" t="s">
        <v>3</v>
      </c>
      <c r="S64" t="s">
        <v>3</v>
      </c>
      <c r="T64" t="s">
        <v>3</v>
      </c>
      <c r="U64" t="s">
        <v>4</v>
      </c>
      <c r="V64" t="s">
        <v>9</v>
      </c>
      <c r="W64" t="s">
        <v>10</v>
      </c>
      <c r="X64" t="s">
        <v>4</v>
      </c>
      <c r="Y64" t="s">
        <v>4</v>
      </c>
      <c r="Z64" t="s">
        <v>4</v>
      </c>
      <c r="AA64" t="s">
        <v>3</v>
      </c>
      <c r="AB64" t="s">
        <v>3</v>
      </c>
      <c r="AC64" t="s">
        <v>3</v>
      </c>
      <c r="AD64" t="s">
        <v>3</v>
      </c>
      <c r="AE64" s="3" t="s">
        <v>131</v>
      </c>
      <c r="AF64" s="3" t="str">
        <f>IF(ISNUMBER(SEARCH("Do nothing", Officials_Data[[#This Row],[Column1]])), "Yes", "No")</f>
        <v>No</v>
      </c>
      <c r="AG64" s="98" t="str">
        <f>IF(ISNUMBER(SEARCH("Talk to the colleague about his/her behavior", Officials_Data[[#This Row],[Column1]])), "Yes", "No")</f>
        <v>No</v>
      </c>
      <c r="AH64" s="98" t="str">
        <f>IF(ISNUMBER(SEARCH("Report immediately to direct supervisor", Officials_Data[[#This Row],[Column1]])), "Yes", "No")</f>
        <v>No</v>
      </c>
      <c r="AI64" s="3" t="str">
        <f>IF(ISNUMBER(SEARCH("Report immediately to internal investigation body", Officials_Data[[#This Row],[Column1]])), "Yes", "No")</f>
        <v>Yes</v>
      </c>
      <c r="AJ64" s="3" t="str">
        <f>IF(ISNUMBER(SEARCH("Report immediately to external investigation body", Officials_Data[[#This Row],[Column1]])), "Yes", "No")</f>
        <v>No</v>
      </c>
      <c r="AK64" s="3" t="s">
        <v>14</v>
      </c>
      <c r="AL64" s="3" t="s">
        <v>21</v>
      </c>
      <c r="AM64" s="3" t="s">
        <v>21</v>
      </c>
      <c r="AN64" s="3" t="s">
        <v>3</v>
      </c>
      <c r="AO64" s="3" t="s">
        <v>3</v>
      </c>
      <c r="AP64" s="3" t="s">
        <v>3</v>
      </c>
      <c r="AQ64" s="3" t="s">
        <v>3</v>
      </c>
      <c r="AR64" s="3"/>
      <c r="AS64" s="3" t="s">
        <v>3</v>
      </c>
      <c r="AT64" s="3" t="s">
        <v>6</v>
      </c>
      <c r="AU64" s="3" t="s">
        <v>3</v>
      </c>
      <c r="AV64" s="3" t="s">
        <v>3</v>
      </c>
      <c r="AW64" s="3" t="s">
        <v>3</v>
      </c>
      <c r="AX64" s="3" t="s">
        <v>3</v>
      </c>
      <c r="AY64" s="3" t="s">
        <v>4</v>
      </c>
      <c r="AZ64" s="3" t="s">
        <v>4</v>
      </c>
      <c r="BA64" s="3" t="s">
        <v>75</v>
      </c>
    </row>
    <row r="65" spans="1:53" ht="14.4">
      <c r="A65" t="s">
        <v>416</v>
      </c>
      <c r="B65" s="94">
        <v>11879</v>
      </c>
      <c r="C65" s="93" t="s">
        <v>688</v>
      </c>
      <c r="D65" s="88" t="s">
        <v>754</v>
      </c>
      <c r="E65" t="s">
        <v>72</v>
      </c>
      <c r="F65" t="s">
        <v>347</v>
      </c>
      <c r="G65" t="s">
        <v>22</v>
      </c>
      <c r="H65" t="s">
        <v>3</v>
      </c>
      <c r="I65" t="s">
        <v>4</v>
      </c>
      <c r="J65" t="s">
        <v>4</v>
      </c>
      <c r="K65" t="s">
        <v>3</v>
      </c>
      <c r="L65" t="s">
        <v>4</v>
      </c>
      <c r="M65" t="s">
        <v>4</v>
      </c>
      <c r="N65" t="s">
        <v>5</v>
      </c>
      <c r="O65" t="s">
        <v>4</v>
      </c>
      <c r="P65" t="s">
        <v>4</v>
      </c>
      <c r="Q65" t="s">
        <v>12</v>
      </c>
      <c r="R65" t="s">
        <v>5</v>
      </c>
      <c r="S65" t="s">
        <v>5</v>
      </c>
      <c r="T65" t="s">
        <v>5</v>
      </c>
      <c r="U65" t="s">
        <v>5</v>
      </c>
      <c r="V65" t="s">
        <v>10</v>
      </c>
      <c r="W65" t="s">
        <v>10</v>
      </c>
      <c r="X65" t="s">
        <v>5</v>
      </c>
      <c r="Y65" t="s">
        <v>4</v>
      </c>
      <c r="Z65" t="s">
        <v>4</v>
      </c>
      <c r="AA65" t="s">
        <v>4</v>
      </c>
      <c r="AB65" t="s">
        <v>4</v>
      </c>
      <c r="AC65" t="s">
        <v>5</v>
      </c>
      <c r="AD65" t="s">
        <v>5</v>
      </c>
      <c r="AE65" s="3" t="s">
        <v>129</v>
      </c>
      <c r="AF65" s="3" t="str">
        <f>IF(ISNUMBER(SEARCH("Do nothing", Officials_Data[[#This Row],[Column1]])), "Yes", "No")</f>
        <v>No</v>
      </c>
      <c r="AG65" s="98" t="str">
        <f>IF(ISNUMBER(SEARCH("Talk to the colleague about his/her behavior", Officials_Data[[#This Row],[Column1]])), "Yes", "No")</f>
        <v>No</v>
      </c>
      <c r="AH65" s="98" t="str">
        <f>IF(ISNUMBER(SEARCH("Report immediately to direct supervisor", Officials_Data[[#This Row],[Column1]])), "Yes", "No")</f>
        <v>Yes</v>
      </c>
      <c r="AI65" s="3" t="str">
        <f>IF(ISNUMBER(SEARCH("Report immediately to internal investigation body", Officials_Data[[#This Row],[Column1]])), "Yes", "No")</f>
        <v>No</v>
      </c>
      <c r="AJ65" s="3" t="str">
        <f>IF(ISNUMBER(SEARCH("Report immediately to external investigation body", Officials_Data[[#This Row],[Column1]])), "Yes", "No")</f>
        <v>No</v>
      </c>
      <c r="AK65" s="3" t="s">
        <v>20</v>
      </c>
      <c r="AL65" s="3" t="s">
        <v>21</v>
      </c>
      <c r="AM65" s="3" t="s">
        <v>21</v>
      </c>
      <c r="AN65" s="3" t="s">
        <v>5</v>
      </c>
      <c r="AO65" s="3" t="s">
        <v>4</v>
      </c>
      <c r="AP65" s="3" t="s">
        <v>4</v>
      </c>
      <c r="AQ65" s="3" t="s">
        <v>4</v>
      </c>
      <c r="AR65" s="3"/>
      <c r="AS65" s="3" t="s">
        <v>6</v>
      </c>
      <c r="AT65" s="3" t="s">
        <v>3</v>
      </c>
      <c r="AU65" s="3" t="s">
        <v>3</v>
      </c>
      <c r="AV65" s="3" t="s">
        <v>4</v>
      </c>
      <c r="AW65" s="3" t="s">
        <v>6</v>
      </c>
      <c r="AX65" s="3" t="s">
        <v>5</v>
      </c>
      <c r="AY65" s="3" t="s">
        <v>4</v>
      </c>
      <c r="AZ65" s="3" t="s">
        <v>3</v>
      </c>
      <c r="BA65" s="3" t="s">
        <v>73</v>
      </c>
    </row>
    <row r="66" spans="1:53" ht="14.4">
      <c r="A66" t="s">
        <v>417</v>
      </c>
      <c r="B66" s="94">
        <v>11882</v>
      </c>
      <c r="C66" s="93" t="s">
        <v>688</v>
      </c>
      <c r="D66" s="88" t="s">
        <v>754</v>
      </c>
      <c r="E66" t="s">
        <v>74</v>
      </c>
      <c r="F66" t="s">
        <v>347</v>
      </c>
      <c r="G66" t="s">
        <v>22</v>
      </c>
      <c r="H66" t="s">
        <v>5</v>
      </c>
      <c r="I66" t="s">
        <v>3</v>
      </c>
      <c r="J66" t="s">
        <v>4</v>
      </c>
      <c r="K66" t="s">
        <v>3</v>
      </c>
      <c r="L66" t="s">
        <v>3</v>
      </c>
      <c r="M66" t="s">
        <v>3</v>
      </c>
      <c r="N66" t="s">
        <v>3</v>
      </c>
      <c r="O66" t="s">
        <v>4</v>
      </c>
      <c r="P66" t="s">
        <v>4</v>
      </c>
      <c r="Q66" t="s">
        <v>12</v>
      </c>
      <c r="R66" t="s">
        <v>3</v>
      </c>
      <c r="S66" t="s">
        <v>3</v>
      </c>
      <c r="T66" t="s">
        <v>3</v>
      </c>
      <c r="U66" t="s">
        <v>5</v>
      </c>
      <c r="V66" t="s">
        <v>9</v>
      </c>
      <c r="W66" t="s">
        <v>10</v>
      </c>
      <c r="X66" t="s">
        <v>4</v>
      </c>
      <c r="Y66" t="s">
        <v>4</v>
      </c>
      <c r="Z66" t="s">
        <v>3</v>
      </c>
      <c r="AA66" t="s">
        <v>4</v>
      </c>
      <c r="AB66" t="s">
        <v>3</v>
      </c>
      <c r="AC66" t="s">
        <v>4</v>
      </c>
      <c r="AD66" t="s">
        <v>4</v>
      </c>
      <c r="AE66" s="3" t="s">
        <v>129</v>
      </c>
      <c r="AF66" s="3" t="str">
        <f>IF(ISNUMBER(SEARCH("Do nothing", Officials_Data[[#This Row],[Column1]])), "Yes", "No")</f>
        <v>No</v>
      </c>
      <c r="AG66" s="98" t="str">
        <f>IF(ISNUMBER(SEARCH("Talk to the colleague about his/her behavior", Officials_Data[[#This Row],[Column1]])), "Yes", "No")</f>
        <v>No</v>
      </c>
      <c r="AH66" s="98" t="str">
        <f>IF(ISNUMBER(SEARCH("Report immediately to direct supervisor", Officials_Data[[#This Row],[Column1]])), "Yes", "No")</f>
        <v>Yes</v>
      </c>
      <c r="AI66" s="3" t="str">
        <f>IF(ISNUMBER(SEARCH("Report immediately to internal investigation body", Officials_Data[[#This Row],[Column1]])), "Yes", "No")</f>
        <v>No</v>
      </c>
      <c r="AJ66" s="3" t="str">
        <f>IF(ISNUMBER(SEARCH("Report immediately to external investigation body", Officials_Data[[#This Row],[Column1]])), "Yes", "No")</f>
        <v>No</v>
      </c>
      <c r="AK66" s="3" t="s">
        <v>14</v>
      </c>
      <c r="AL66" s="3" t="s">
        <v>21</v>
      </c>
      <c r="AM66" s="3" t="s">
        <v>21</v>
      </c>
      <c r="AN66" s="3" t="s">
        <v>4</v>
      </c>
      <c r="AO66" s="3" t="s">
        <v>4</v>
      </c>
      <c r="AP66" s="3" t="s">
        <v>5</v>
      </c>
      <c r="AQ66" s="3" t="s">
        <v>4</v>
      </c>
      <c r="AR66" s="3"/>
      <c r="AS66" s="3" t="s">
        <v>6</v>
      </c>
      <c r="AT66" s="3" t="s">
        <v>6</v>
      </c>
      <c r="AU66" s="3" t="s">
        <v>6</v>
      </c>
      <c r="AV66" s="3" t="s">
        <v>4</v>
      </c>
      <c r="AW66" s="3" t="s">
        <v>3</v>
      </c>
      <c r="AX66" s="3" t="s">
        <v>5</v>
      </c>
      <c r="AY66" s="3" t="s">
        <v>3</v>
      </c>
      <c r="AZ66" s="3" t="s">
        <v>3</v>
      </c>
      <c r="BA66" s="3" t="s">
        <v>73</v>
      </c>
    </row>
    <row r="67" spans="1:53" ht="14.4">
      <c r="A67" t="s">
        <v>418</v>
      </c>
      <c r="B67" s="94">
        <v>11883</v>
      </c>
      <c r="C67" s="93" t="s">
        <v>688</v>
      </c>
      <c r="D67" s="88" t="s">
        <v>754</v>
      </c>
      <c r="E67" t="s">
        <v>74</v>
      </c>
      <c r="F67" t="s">
        <v>350</v>
      </c>
      <c r="G67" t="s">
        <v>22</v>
      </c>
      <c r="H67" t="s">
        <v>3</v>
      </c>
      <c r="I67" t="s">
        <v>3</v>
      </c>
      <c r="J67" t="s">
        <v>4</v>
      </c>
      <c r="K67" t="s">
        <v>3</v>
      </c>
      <c r="L67" t="s">
        <v>4</v>
      </c>
      <c r="M67" t="s">
        <v>3</v>
      </c>
      <c r="N67" t="s">
        <v>3</v>
      </c>
      <c r="O67" t="s">
        <v>4</v>
      </c>
      <c r="P67" t="s">
        <v>4</v>
      </c>
      <c r="Q67" t="s">
        <v>12</v>
      </c>
      <c r="R67" t="s">
        <v>4</v>
      </c>
      <c r="S67" t="s">
        <v>4</v>
      </c>
      <c r="T67" t="s">
        <v>4</v>
      </c>
      <c r="U67" t="s">
        <v>4</v>
      </c>
      <c r="V67" t="s">
        <v>10</v>
      </c>
      <c r="W67" t="s">
        <v>10</v>
      </c>
      <c r="X67" t="s">
        <v>4</v>
      </c>
      <c r="Y67" t="s">
        <v>5</v>
      </c>
      <c r="Z67" t="s">
        <v>4</v>
      </c>
      <c r="AA67" t="s">
        <v>4</v>
      </c>
      <c r="AB67" t="s">
        <v>4</v>
      </c>
      <c r="AC67" t="s">
        <v>3</v>
      </c>
      <c r="AD67" t="s">
        <v>3</v>
      </c>
      <c r="AE67" s="3" t="s">
        <v>129</v>
      </c>
      <c r="AF67" s="3" t="str">
        <f>IF(ISNUMBER(SEARCH("Do nothing", Officials_Data[[#This Row],[Column1]])), "Yes", "No")</f>
        <v>No</v>
      </c>
      <c r="AG67" s="98" t="str">
        <f>IF(ISNUMBER(SEARCH("Talk to the colleague about his/her behavior", Officials_Data[[#This Row],[Column1]])), "Yes", "No")</f>
        <v>No</v>
      </c>
      <c r="AH67" s="98" t="str">
        <f>IF(ISNUMBER(SEARCH("Report immediately to direct supervisor", Officials_Data[[#This Row],[Column1]])), "Yes", "No")</f>
        <v>Yes</v>
      </c>
      <c r="AI67" s="3" t="str">
        <f>IF(ISNUMBER(SEARCH("Report immediately to internal investigation body", Officials_Data[[#This Row],[Column1]])), "Yes", "No")</f>
        <v>No</v>
      </c>
      <c r="AJ67" s="3" t="str">
        <f>IF(ISNUMBER(SEARCH("Report immediately to external investigation body", Officials_Data[[#This Row],[Column1]])), "Yes", "No")</f>
        <v>No</v>
      </c>
      <c r="AK67" s="3" t="s">
        <v>14</v>
      </c>
      <c r="AL67" s="3" t="s">
        <v>21</v>
      </c>
      <c r="AM67" s="3" t="s">
        <v>21</v>
      </c>
      <c r="AN67" s="3" t="s">
        <v>4</v>
      </c>
      <c r="AO67" s="3" t="s">
        <v>4</v>
      </c>
      <c r="AP67" s="3" t="s">
        <v>4</v>
      </c>
      <c r="AQ67" s="3" t="s">
        <v>4</v>
      </c>
      <c r="AR67" s="3"/>
      <c r="AS67" s="3" t="s">
        <v>4</v>
      </c>
      <c r="AT67" s="3" t="s">
        <v>3</v>
      </c>
      <c r="AU67" s="3" t="s">
        <v>4</v>
      </c>
      <c r="AV67" s="3" t="s">
        <v>4</v>
      </c>
      <c r="AW67" s="3" t="s">
        <v>3</v>
      </c>
      <c r="AX67" s="3" t="s">
        <v>4</v>
      </c>
      <c r="AY67" s="3" t="s">
        <v>3</v>
      </c>
      <c r="AZ67" s="3" t="s">
        <v>3</v>
      </c>
      <c r="BA67" s="3" t="s">
        <v>75</v>
      </c>
    </row>
    <row r="68" spans="1:53" ht="14.4">
      <c r="A68" t="s">
        <v>419</v>
      </c>
      <c r="B68" s="94">
        <v>11884</v>
      </c>
      <c r="C68" s="93" t="s">
        <v>688</v>
      </c>
      <c r="D68" s="88" t="s">
        <v>754</v>
      </c>
      <c r="E68" t="s">
        <v>74</v>
      </c>
      <c r="F68" t="s">
        <v>346</v>
      </c>
      <c r="G68" t="s">
        <v>21</v>
      </c>
      <c r="H68" t="s">
        <v>3</v>
      </c>
      <c r="I68" t="s">
        <v>3</v>
      </c>
      <c r="J68" t="s">
        <v>3</v>
      </c>
      <c r="K68" t="s">
        <v>3</v>
      </c>
      <c r="L68" t="s">
        <v>4</v>
      </c>
      <c r="M68" t="s">
        <v>3</v>
      </c>
      <c r="N68" t="s">
        <v>4</v>
      </c>
      <c r="O68" t="s">
        <v>4</v>
      </c>
      <c r="P68" t="s">
        <v>4</v>
      </c>
      <c r="Q68" t="s">
        <v>11</v>
      </c>
      <c r="R68" t="s">
        <v>3</v>
      </c>
      <c r="S68" t="s">
        <v>3</v>
      </c>
      <c r="T68" t="s">
        <v>3</v>
      </c>
      <c r="U68" t="s">
        <v>5</v>
      </c>
      <c r="V68" t="s">
        <v>9</v>
      </c>
      <c r="W68" t="s">
        <v>9</v>
      </c>
      <c r="X68" t="s">
        <v>4</v>
      </c>
      <c r="Y68" t="s">
        <v>4</v>
      </c>
      <c r="Z68" t="s">
        <v>3</v>
      </c>
      <c r="AA68" t="s">
        <v>4</v>
      </c>
      <c r="AB68" t="s">
        <v>3</v>
      </c>
      <c r="AC68" t="s">
        <v>3</v>
      </c>
      <c r="AD68" t="s">
        <v>3</v>
      </c>
      <c r="AE68" s="3" t="s">
        <v>131</v>
      </c>
      <c r="AF68" s="3" t="str">
        <f>IF(ISNUMBER(SEARCH("Do nothing", Officials_Data[[#This Row],[Column1]])), "Yes", "No")</f>
        <v>No</v>
      </c>
      <c r="AG68" s="98" t="str">
        <f>IF(ISNUMBER(SEARCH("Talk to the colleague about his/her behavior", Officials_Data[[#This Row],[Column1]])), "Yes", "No")</f>
        <v>No</v>
      </c>
      <c r="AH68" s="98" t="str">
        <f>IF(ISNUMBER(SEARCH("Report immediately to direct supervisor", Officials_Data[[#This Row],[Column1]])), "Yes", "No")</f>
        <v>No</v>
      </c>
      <c r="AI68" s="3" t="str">
        <f>IF(ISNUMBER(SEARCH("Report immediately to internal investigation body", Officials_Data[[#This Row],[Column1]])), "Yes", "No")</f>
        <v>Yes</v>
      </c>
      <c r="AJ68" s="3" t="str">
        <f>IF(ISNUMBER(SEARCH("Report immediately to external investigation body", Officials_Data[[#This Row],[Column1]])), "Yes", "No")</f>
        <v>No</v>
      </c>
      <c r="AK68" s="3" t="s">
        <v>14</v>
      </c>
      <c r="AL68" s="3" t="s">
        <v>21</v>
      </c>
      <c r="AM68" s="3" t="s">
        <v>21</v>
      </c>
      <c r="AN68" s="3" t="s">
        <v>3</v>
      </c>
      <c r="AO68" s="3" t="s">
        <v>3</v>
      </c>
      <c r="AP68" s="3" t="s">
        <v>3</v>
      </c>
      <c r="AQ68" s="3" t="s">
        <v>3</v>
      </c>
      <c r="AR68" s="3"/>
      <c r="AS68" s="3" t="s">
        <v>4</v>
      </c>
      <c r="AT68" s="3" t="s">
        <v>5</v>
      </c>
      <c r="AU68" s="3" t="s">
        <v>3</v>
      </c>
      <c r="AV68" s="3" t="s">
        <v>3</v>
      </c>
      <c r="AW68" s="3" t="s">
        <v>3</v>
      </c>
      <c r="AX68" s="3" t="s">
        <v>3</v>
      </c>
      <c r="AY68" s="3" t="s">
        <v>3</v>
      </c>
      <c r="AZ68" s="3" t="s">
        <v>3</v>
      </c>
      <c r="BA68" s="3" t="s">
        <v>75</v>
      </c>
    </row>
    <row r="69" spans="1:53" ht="14.4">
      <c r="A69" t="s">
        <v>420</v>
      </c>
      <c r="B69" s="94">
        <v>11885</v>
      </c>
      <c r="C69" s="93" t="s">
        <v>688</v>
      </c>
      <c r="D69" s="88" t="s">
        <v>754</v>
      </c>
      <c r="E69" t="s">
        <v>74</v>
      </c>
      <c r="F69" t="s">
        <v>347</v>
      </c>
      <c r="G69" t="s">
        <v>22</v>
      </c>
      <c r="H69" t="s">
        <v>3</v>
      </c>
      <c r="I69" t="s">
        <v>3</v>
      </c>
      <c r="J69" t="s">
        <v>3</v>
      </c>
      <c r="K69" t="s">
        <v>3</v>
      </c>
      <c r="L69" t="s">
        <v>3</v>
      </c>
      <c r="M69" t="s">
        <v>3</v>
      </c>
      <c r="N69" t="s">
        <v>4</v>
      </c>
      <c r="O69" t="s">
        <v>3</v>
      </c>
      <c r="P69" t="s">
        <v>4</v>
      </c>
      <c r="Q69" t="s">
        <v>11</v>
      </c>
      <c r="R69" t="s">
        <v>4</v>
      </c>
      <c r="S69" t="s">
        <v>4</v>
      </c>
      <c r="T69" t="s">
        <v>4</v>
      </c>
      <c r="U69" t="s">
        <v>4</v>
      </c>
      <c r="V69" t="s">
        <v>9</v>
      </c>
      <c r="W69" t="s">
        <v>9</v>
      </c>
      <c r="X69" t="s">
        <v>4</v>
      </c>
      <c r="Y69" t="s">
        <v>3</v>
      </c>
      <c r="Z69" t="s">
        <v>4</v>
      </c>
      <c r="AA69" t="s">
        <v>3</v>
      </c>
      <c r="AB69" t="s">
        <v>3</v>
      </c>
      <c r="AC69" t="s">
        <v>3</v>
      </c>
      <c r="AD69" t="s">
        <v>3</v>
      </c>
      <c r="AE69" s="3" t="s">
        <v>129</v>
      </c>
      <c r="AF69" s="3" t="str">
        <f>IF(ISNUMBER(SEARCH("Do nothing", Officials_Data[[#This Row],[Column1]])), "Yes", "No")</f>
        <v>No</v>
      </c>
      <c r="AG69" s="98" t="str">
        <f>IF(ISNUMBER(SEARCH("Talk to the colleague about his/her behavior", Officials_Data[[#This Row],[Column1]])), "Yes", "No")</f>
        <v>No</v>
      </c>
      <c r="AH69" s="98" t="str">
        <f>IF(ISNUMBER(SEARCH("Report immediately to direct supervisor", Officials_Data[[#This Row],[Column1]])), "Yes", "No")</f>
        <v>Yes</v>
      </c>
      <c r="AI69" s="3" t="str">
        <f>IF(ISNUMBER(SEARCH("Report immediately to internal investigation body", Officials_Data[[#This Row],[Column1]])), "Yes", "No")</f>
        <v>No</v>
      </c>
      <c r="AJ69" s="3" t="str">
        <f>IF(ISNUMBER(SEARCH("Report immediately to external investigation body", Officials_Data[[#This Row],[Column1]])), "Yes", "No")</f>
        <v>No</v>
      </c>
      <c r="AK69" s="3" t="s">
        <v>14</v>
      </c>
      <c r="AL69" s="3" t="s">
        <v>21</v>
      </c>
      <c r="AM69" s="3" t="s">
        <v>21</v>
      </c>
      <c r="AN69" s="3" t="s">
        <v>3</v>
      </c>
      <c r="AO69" s="3" t="s">
        <v>3</v>
      </c>
      <c r="AP69" s="3" t="s">
        <v>3</v>
      </c>
      <c r="AQ69" s="3" t="s">
        <v>3</v>
      </c>
      <c r="AR69" s="3"/>
      <c r="AS69" s="3" t="s">
        <v>4</v>
      </c>
      <c r="AT69" s="3" t="s">
        <v>3</v>
      </c>
      <c r="AU69" s="3" t="s">
        <v>4</v>
      </c>
      <c r="AV69" s="3" t="s">
        <v>3</v>
      </c>
      <c r="AW69" s="3" t="s">
        <v>3</v>
      </c>
      <c r="AX69" s="3" t="s">
        <v>3</v>
      </c>
      <c r="AY69" s="3" t="s">
        <v>3</v>
      </c>
      <c r="AZ69" s="3" t="s">
        <v>3</v>
      </c>
      <c r="BA69" s="3" t="s">
        <v>75</v>
      </c>
    </row>
    <row r="70" spans="1:53" ht="14.4">
      <c r="A70" t="s">
        <v>421</v>
      </c>
      <c r="B70" s="94">
        <v>11886</v>
      </c>
      <c r="C70" s="93" t="s">
        <v>688</v>
      </c>
      <c r="D70" s="88" t="s">
        <v>754</v>
      </c>
      <c r="E70" t="s">
        <v>72</v>
      </c>
      <c r="F70" t="s">
        <v>350</v>
      </c>
      <c r="G70" t="s">
        <v>22</v>
      </c>
      <c r="H70" t="s">
        <v>4</v>
      </c>
      <c r="I70" t="s">
        <v>3</v>
      </c>
      <c r="J70" t="s">
        <v>3</v>
      </c>
      <c r="K70" t="s">
        <v>3</v>
      </c>
      <c r="L70" t="s">
        <v>4</v>
      </c>
      <c r="M70" t="s">
        <v>3</v>
      </c>
      <c r="N70" t="s">
        <v>3</v>
      </c>
      <c r="O70" t="s">
        <v>3</v>
      </c>
      <c r="P70" t="s">
        <v>5</v>
      </c>
      <c r="Q70" t="s">
        <v>11</v>
      </c>
      <c r="R70" t="s">
        <v>4</v>
      </c>
      <c r="S70" t="s">
        <v>4</v>
      </c>
      <c r="T70" t="s">
        <v>3</v>
      </c>
      <c r="U70" t="s">
        <v>5</v>
      </c>
      <c r="V70" t="s">
        <v>9</v>
      </c>
      <c r="W70" t="s">
        <v>12</v>
      </c>
      <c r="X70" t="s">
        <v>3</v>
      </c>
      <c r="Y70" t="s">
        <v>4</v>
      </c>
      <c r="Z70" t="s">
        <v>4</v>
      </c>
      <c r="AA70" t="s">
        <v>4</v>
      </c>
      <c r="AB70" t="s">
        <v>3</v>
      </c>
      <c r="AC70" t="s">
        <v>4</v>
      </c>
      <c r="AD70" t="s">
        <v>3</v>
      </c>
      <c r="AE70" s="3" t="s">
        <v>129</v>
      </c>
      <c r="AF70" s="3" t="str">
        <f>IF(ISNUMBER(SEARCH("Do nothing", Officials_Data[[#This Row],[Column1]])), "Yes", "No")</f>
        <v>No</v>
      </c>
      <c r="AG70" s="98" t="str">
        <f>IF(ISNUMBER(SEARCH("Talk to the colleague about his/her behavior", Officials_Data[[#This Row],[Column1]])), "Yes", "No")</f>
        <v>No</v>
      </c>
      <c r="AH70" s="98" t="str">
        <f>IF(ISNUMBER(SEARCH("Report immediately to direct supervisor", Officials_Data[[#This Row],[Column1]])), "Yes", "No")</f>
        <v>Yes</v>
      </c>
      <c r="AI70" s="3" t="str">
        <f>IF(ISNUMBER(SEARCH("Report immediately to internal investigation body", Officials_Data[[#This Row],[Column1]])), "Yes", "No")</f>
        <v>No</v>
      </c>
      <c r="AJ70" s="3" t="str">
        <f>IF(ISNUMBER(SEARCH("Report immediately to external investigation body", Officials_Data[[#This Row],[Column1]])), "Yes", "No")</f>
        <v>No</v>
      </c>
      <c r="AK70" s="3" t="s">
        <v>14</v>
      </c>
      <c r="AL70" s="3" t="s">
        <v>21</v>
      </c>
      <c r="AM70" s="3" t="s">
        <v>21</v>
      </c>
      <c r="AN70" s="3" t="s">
        <v>3</v>
      </c>
      <c r="AO70" s="3" t="s">
        <v>3</v>
      </c>
      <c r="AP70" s="3" t="s">
        <v>4</v>
      </c>
      <c r="AQ70" s="3" t="s">
        <v>4</v>
      </c>
      <c r="AR70" s="3"/>
      <c r="AS70" s="3" t="s">
        <v>3</v>
      </c>
      <c r="AT70" s="3" t="s">
        <v>5</v>
      </c>
      <c r="AU70" s="3" t="s">
        <v>5</v>
      </c>
      <c r="AV70" s="3" t="s">
        <v>4</v>
      </c>
      <c r="AW70" s="3" t="s">
        <v>4</v>
      </c>
      <c r="AX70" s="3" t="s">
        <v>3</v>
      </c>
      <c r="AY70" s="3" t="s">
        <v>3</v>
      </c>
      <c r="AZ70" s="3" t="s">
        <v>3</v>
      </c>
      <c r="BA70" s="3" t="s">
        <v>75</v>
      </c>
    </row>
    <row r="71" spans="1:53" ht="14.4">
      <c r="A71" t="s">
        <v>422</v>
      </c>
      <c r="B71" s="94">
        <v>11887</v>
      </c>
      <c r="C71" s="93" t="s">
        <v>688</v>
      </c>
      <c r="D71" s="88" t="s">
        <v>754</v>
      </c>
      <c r="E71" t="s">
        <v>72</v>
      </c>
      <c r="F71" t="s">
        <v>350</v>
      </c>
      <c r="G71" t="s">
        <v>22</v>
      </c>
      <c r="H71" t="s">
        <v>4</v>
      </c>
      <c r="I71" t="s">
        <v>4</v>
      </c>
      <c r="J71" t="s">
        <v>4</v>
      </c>
      <c r="K71" t="s">
        <v>3</v>
      </c>
      <c r="L71" t="s">
        <v>5</v>
      </c>
      <c r="M71" t="s">
        <v>4</v>
      </c>
      <c r="N71" t="s">
        <v>5</v>
      </c>
      <c r="O71" t="s">
        <v>4</v>
      </c>
      <c r="P71" t="s">
        <v>4</v>
      </c>
      <c r="Q71" t="s">
        <v>11</v>
      </c>
      <c r="R71" t="s">
        <v>4</v>
      </c>
      <c r="S71" t="s">
        <v>5</v>
      </c>
      <c r="T71" t="s">
        <v>4</v>
      </c>
      <c r="U71" t="s">
        <v>4</v>
      </c>
      <c r="V71" t="s">
        <v>10</v>
      </c>
      <c r="W71" t="s">
        <v>9</v>
      </c>
      <c r="X71" t="s">
        <v>4</v>
      </c>
      <c r="Y71" t="s">
        <v>4</v>
      </c>
      <c r="Z71" t="s">
        <v>5</v>
      </c>
      <c r="AA71" t="s">
        <v>4</v>
      </c>
      <c r="AB71" t="s">
        <v>6</v>
      </c>
      <c r="AC71" t="s">
        <v>4</v>
      </c>
      <c r="AD71" t="s">
        <v>4</v>
      </c>
      <c r="AE71" s="3" t="s">
        <v>755</v>
      </c>
      <c r="AF71" s="3" t="str">
        <f>IF(ISNUMBER(SEARCH("Do nothing", Officials_Data[[#This Row],[Column1]])), "Yes", "No")</f>
        <v>No</v>
      </c>
      <c r="AG71" s="98" t="str">
        <f>IF(ISNUMBER(SEARCH("Talk to the colleague about his/her behavior", Officials_Data[[#This Row],[Column1]])), "Yes", "No")</f>
        <v>Yes</v>
      </c>
      <c r="AH71" s="98" t="str">
        <f>IF(ISNUMBER(SEARCH("Report immediately to direct supervisor", Officials_Data[[#This Row],[Column1]])), "Yes", "No")</f>
        <v>No</v>
      </c>
      <c r="AI71" s="3" t="str">
        <f>IF(ISNUMBER(SEARCH("Report immediately to internal investigation body", Officials_Data[[#This Row],[Column1]])), "Yes", "No")</f>
        <v>No</v>
      </c>
      <c r="AJ71" s="3" t="str">
        <f>IF(ISNUMBER(SEARCH("Report immediately to external investigation body", Officials_Data[[#This Row],[Column1]])), "Yes", "No")</f>
        <v>No</v>
      </c>
      <c r="AK71" s="3" t="s">
        <v>20</v>
      </c>
      <c r="AL71" s="3" t="s">
        <v>21</v>
      </c>
      <c r="AM71" s="3" t="s">
        <v>21</v>
      </c>
      <c r="AN71" s="3" t="s">
        <v>6</v>
      </c>
      <c r="AO71" s="3" t="s">
        <v>5</v>
      </c>
      <c r="AP71" s="3" t="s">
        <v>4</v>
      </c>
      <c r="AQ71" s="3" t="s">
        <v>3</v>
      </c>
      <c r="AR71" s="3"/>
      <c r="AS71" s="3" t="s">
        <v>5</v>
      </c>
      <c r="AT71" s="3" t="s">
        <v>6</v>
      </c>
      <c r="AU71" s="3" t="s">
        <v>5</v>
      </c>
      <c r="AV71" s="3" t="s">
        <v>4</v>
      </c>
      <c r="AW71" s="3" t="s">
        <v>4</v>
      </c>
      <c r="AX71" s="3" t="s">
        <v>4</v>
      </c>
      <c r="AY71" s="3" t="s">
        <v>3</v>
      </c>
      <c r="AZ71" s="3" t="s">
        <v>3</v>
      </c>
      <c r="BA71" s="3" t="s">
        <v>75</v>
      </c>
    </row>
    <row r="72" spans="1:53" ht="14.4">
      <c r="A72" t="s">
        <v>423</v>
      </c>
      <c r="B72" s="94">
        <v>11888</v>
      </c>
      <c r="C72" s="93" t="s">
        <v>688</v>
      </c>
      <c r="D72" s="88" t="s">
        <v>754</v>
      </c>
      <c r="E72" t="s">
        <v>74</v>
      </c>
      <c r="F72" t="s">
        <v>346</v>
      </c>
      <c r="G72" t="s">
        <v>22</v>
      </c>
      <c r="H72" t="s">
        <v>3</v>
      </c>
      <c r="I72" t="s">
        <v>4</v>
      </c>
      <c r="J72" t="s">
        <v>4</v>
      </c>
      <c r="K72" t="s">
        <v>3</v>
      </c>
      <c r="L72" t="s">
        <v>3</v>
      </c>
      <c r="M72" t="s">
        <v>3</v>
      </c>
      <c r="N72" t="s">
        <v>4</v>
      </c>
      <c r="O72" t="s">
        <v>4</v>
      </c>
      <c r="P72" t="s">
        <v>5</v>
      </c>
      <c r="Q72" t="s">
        <v>12</v>
      </c>
      <c r="R72" t="s">
        <v>4</v>
      </c>
      <c r="S72" t="s">
        <v>4</v>
      </c>
      <c r="T72" t="s">
        <v>3</v>
      </c>
      <c r="U72" t="s">
        <v>3</v>
      </c>
      <c r="V72" t="s">
        <v>9</v>
      </c>
      <c r="W72" t="s">
        <v>9</v>
      </c>
      <c r="X72" t="s">
        <v>3</v>
      </c>
      <c r="Y72" t="s">
        <v>3</v>
      </c>
      <c r="Z72" t="s">
        <v>4</v>
      </c>
      <c r="AA72" t="s">
        <v>4</v>
      </c>
      <c r="AB72" t="s">
        <v>3</v>
      </c>
      <c r="AC72" t="s">
        <v>3</v>
      </c>
      <c r="AD72" t="s">
        <v>3</v>
      </c>
      <c r="AE72" s="3" t="s">
        <v>129</v>
      </c>
      <c r="AF72" s="3" t="str">
        <f>IF(ISNUMBER(SEARCH("Do nothing", Officials_Data[[#This Row],[Column1]])), "Yes", "No")</f>
        <v>No</v>
      </c>
      <c r="AG72" s="98" t="str">
        <f>IF(ISNUMBER(SEARCH("Talk to the colleague about his/her behavior", Officials_Data[[#This Row],[Column1]])), "Yes", "No")</f>
        <v>No</v>
      </c>
      <c r="AH72" s="98" t="str">
        <f>IF(ISNUMBER(SEARCH("Report immediately to direct supervisor", Officials_Data[[#This Row],[Column1]])), "Yes", "No")</f>
        <v>Yes</v>
      </c>
      <c r="AI72" s="3" t="str">
        <f>IF(ISNUMBER(SEARCH("Report immediately to internal investigation body", Officials_Data[[#This Row],[Column1]])), "Yes", "No")</f>
        <v>No</v>
      </c>
      <c r="AJ72" s="3" t="str">
        <f>IF(ISNUMBER(SEARCH("Report immediately to external investigation body", Officials_Data[[#This Row],[Column1]])), "Yes", "No")</f>
        <v>No</v>
      </c>
      <c r="AK72" s="3" t="s">
        <v>20</v>
      </c>
      <c r="AL72" s="3" t="s">
        <v>21</v>
      </c>
      <c r="AM72" s="3" t="s">
        <v>21</v>
      </c>
      <c r="AN72" s="3" t="s">
        <v>3</v>
      </c>
      <c r="AO72" s="3" t="s">
        <v>3</v>
      </c>
      <c r="AP72" s="3" t="s">
        <v>5</v>
      </c>
      <c r="AQ72" s="3" t="s">
        <v>4</v>
      </c>
      <c r="AR72" s="3"/>
      <c r="AS72" s="3" t="s">
        <v>4</v>
      </c>
      <c r="AT72" s="3" t="s">
        <v>4</v>
      </c>
      <c r="AU72" s="3" t="s">
        <v>4</v>
      </c>
      <c r="AV72" s="3" t="s">
        <v>4</v>
      </c>
      <c r="AW72" s="3" t="s">
        <v>4</v>
      </c>
      <c r="AX72" s="3" t="s">
        <v>3</v>
      </c>
      <c r="AY72" s="3" t="s">
        <v>3</v>
      </c>
      <c r="AZ72" s="3" t="s">
        <v>3</v>
      </c>
      <c r="BA72" s="3" t="s">
        <v>75</v>
      </c>
    </row>
    <row r="73" spans="1:53" ht="14.4">
      <c r="A73" t="s">
        <v>424</v>
      </c>
      <c r="B73" s="94">
        <v>11889</v>
      </c>
      <c r="C73" s="93" t="s">
        <v>688</v>
      </c>
      <c r="D73" s="88" t="s">
        <v>754</v>
      </c>
      <c r="E73" t="s">
        <v>72</v>
      </c>
      <c r="F73" t="s">
        <v>346</v>
      </c>
      <c r="G73" t="s">
        <v>22</v>
      </c>
      <c r="H73" t="s">
        <v>4</v>
      </c>
      <c r="I73" t="s">
        <v>4</v>
      </c>
      <c r="J73" t="s">
        <v>4</v>
      </c>
      <c r="K73" t="s">
        <v>4</v>
      </c>
      <c r="L73" t="s">
        <v>5</v>
      </c>
      <c r="M73" t="s">
        <v>4</v>
      </c>
      <c r="N73" t="s">
        <v>4</v>
      </c>
      <c r="O73" t="s">
        <v>4</v>
      </c>
      <c r="P73" t="s">
        <v>4</v>
      </c>
      <c r="Q73" t="s">
        <v>11</v>
      </c>
      <c r="R73" t="s">
        <v>5</v>
      </c>
      <c r="S73" t="s">
        <v>5</v>
      </c>
      <c r="T73" t="s">
        <v>4</v>
      </c>
      <c r="U73" t="s">
        <v>4</v>
      </c>
      <c r="V73" t="s">
        <v>10</v>
      </c>
      <c r="W73" t="s">
        <v>10</v>
      </c>
      <c r="X73" t="s">
        <v>4</v>
      </c>
      <c r="Y73" t="s">
        <v>4</v>
      </c>
      <c r="Z73" t="s">
        <v>5</v>
      </c>
      <c r="AA73" t="s">
        <v>5</v>
      </c>
      <c r="AB73" t="s">
        <v>5</v>
      </c>
      <c r="AC73" t="s">
        <v>4</v>
      </c>
      <c r="AD73" t="s">
        <v>5</v>
      </c>
      <c r="AE73" s="3" t="s">
        <v>760</v>
      </c>
      <c r="AF73" s="3" t="str">
        <f>IF(ISNUMBER(SEARCH("Do nothing", Officials_Data[[#This Row],[Column1]])), "Yes", "No")</f>
        <v>No</v>
      </c>
      <c r="AG73" s="98" t="str">
        <f>IF(ISNUMBER(SEARCH("Talk to the colleague about his/her behavior", Officials_Data[[#This Row],[Column1]])), "Yes", "No")</f>
        <v>Yes</v>
      </c>
      <c r="AH73" s="98" t="str">
        <f>IF(ISNUMBER(SEARCH("Report immediately to direct supervisor", Officials_Data[[#This Row],[Column1]])), "Yes", "No")</f>
        <v>No</v>
      </c>
      <c r="AI73" s="3" t="str">
        <f>IF(ISNUMBER(SEARCH("Report immediately to internal investigation body", Officials_Data[[#This Row],[Column1]])), "Yes", "No")</f>
        <v>Yes</v>
      </c>
      <c r="AJ73" s="3" t="str">
        <f>IF(ISNUMBER(SEARCH("Report immediately to external investigation body", Officials_Data[[#This Row],[Column1]])), "Yes", "No")</f>
        <v>No</v>
      </c>
      <c r="AK73" s="3" t="s">
        <v>20</v>
      </c>
      <c r="AL73" s="3" t="s">
        <v>21</v>
      </c>
      <c r="AM73" s="3" t="s">
        <v>21</v>
      </c>
      <c r="AN73" s="3" t="s">
        <v>5</v>
      </c>
      <c r="AO73" s="3" t="s">
        <v>5</v>
      </c>
      <c r="AP73" s="3" t="s">
        <v>5</v>
      </c>
      <c r="AQ73" s="3" t="s">
        <v>5</v>
      </c>
      <c r="AR73" s="3"/>
      <c r="AS73" s="3" t="s">
        <v>5</v>
      </c>
      <c r="AT73" s="3" t="s">
        <v>3</v>
      </c>
      <c r="AU73" s="3" t="s">
        <v>4</v>
      </c>
      <c r="AV73" s="3" t="s">
        <v>4</v>
      </c>
      <c r="AW73" s="3" t="s">
        <v>4</v>
      </c>
      <c r="AX73" s="3" t="s">
        <v>4</v>
      </c>
      <c r="AY73" s="3" t="s">
        <v>4</v>
      </c>
      <c r="AZ73" s="3" t="s">
        <v>4</v>
      </c>
      <c r="BA73" s="3" t="s">
        <v>75</v>
      </c>
    </row>
    <row r="74" spans="1:53" ht="14.4">
      <c r="A74" t="s">
        <v>425</v>
      </c>
      <c r="B74" s="94">
        <v>11890</v>
      </c>
      <c r="C74" s="93" t="s">
        <v>688</v>
      </c>
      <c r="D74" s="88" t="s">
        <v>754</v>
      </c>
      <c r="E74" t="s">
        <v>74</v>
      </c>
      <c r="F74" t="s">
        <v>350</v>
      </c>
      <c r="G74" t="s">
        <v>22</v>
      </c>
      <c r="H74" t="s">
        <v>3</v>
      </c>
      <c r="I74" t="s">
        <v>4</v>
      </c>
      <c r="J74" t="s">
        <v>4</v>
      </c>
      <c r="K74" t="s">
        <v>4</v>
      </c>
      <c r="L74" t="s">
        <v>4</v>
      </c>
      <c r="M74" t="s">
        <v>4</v>
      </c>
      <c r="N74" t="s">
        <v>4</v>
      </c>
      <c r="O74" t="s">
        <v>4</v>
      </c>
      <c r="P74" t="s">
        <v>5</v>
      </c>
      <c r="Q74" t="s">
        <v>12</v>
      </c>
      <c r="R74" t="s">
        <v>4</v>
      </c>
      <c r="S74" t="s">
        <v>4</v>
      </c>
      <c r="T74" t="s">
        <v>4</v>
      </c>
      <c r="U74" t="s">
        <v>5</v>
      </c>
      <c r="V74" t="s">
        <v>12</v>
      </c>
      <c r="W74" t="s">
        <v>9</v>
      </c>
      <c r="X74" t="s">
        <v>3</v>
      </c>
      <c r="Y74" t="s">
        <v>6</v>
      </c>
      <c r="Z74" t="s">
        <v>3</v>
      </c>
      <c r="AA74" t="s">
        <v>3</v>
      </c>
      <c r="AB74" t="s">
        <v>4</v>
      </c>
      <c r="AC74" t="s">
        <v>4</v>
      </c>
      <c r="AD74" t="s">
        <v>4</v>
      </c>
      <c r="AE74" s="3" t="s">
        <v>129</v>
      </c>
      <c r="AF74" s="3" t="str">
        <f>IF(ISNUMBER(SEARCH("Do nothing", Officials_Data[[#This Row],[Column1]])), "Yes", "No")</f>
        <v>No</v>
      </c>
      <c r="AG74" s="98" t="str">
        <f>IF(ISNUMBER(SEARCH("Talk to the colleague about his/her behavior", Officials_Data[[#This Row],[Column1]])), "Yes", "No")</f>
        <v>No</v>
      </c>
      <c r="AH74" s="98" t="str">
        <f>IF(ISNUMBER(SEARCH("Report immediately to direct supervisor", Officials_Data[[#This Row],[Column1]])), "Yes", "No")</f>
        <v>Yes</v>
      </c>
      <c r="AI74" s="3" t="str">
        <f>IF(ISNUMBER(SEARCH("Report immediately to internal investigation body", Officials_Data[[#This Row],[Column1]])), "Yes", "No")</f>
        <v>No</v>
      </c>
      <c r="AJ74" s="3" t="str">
        <f>IF(ISNUMBER(SEARCH("Report immediately to external investigation body", Officials_Data[[#This Row],[Column1]])), "Yes", "No")</f>
        <v>No</v>
      </c>
      <c r="AK74" s="3" t="s">
        <v>14</v>
      </c>
      <c r="AL74" s="3" t="s">
        <v>21</v>
      </c>
      <c r="AM74" s="3" t="s">
        <v>21</v>
      </c>
      <c r="AN74" s="3" t="s">
        <v>4</v>
      </c>
      <c r="AO74" s="3" t="s">
        <v>4</v>
      </c>
      <c r="AP74" s="3" t="s">
        <v>4</v>
      </c>
      <c r="AQ74" s="3" t="s">
        <v>3</v>
      </c>
      <c r="AR74" s="3"/>
      <c r="AS74" s="3" t="s">
        <v>6</v>
      </c>
      <c r="AT74" s="3" t="s">
        <v>3</v>
      </c>
      <c r="AU74" s="3" t="s">
        <v>5</v>
      </c>
      <c r="AV74" s="3" t="s">
        <v>4</v>
      </c>
      <c r="AW74" s="3" t="s">
        <v>3</v>
      </c>
      <c r="AX74" s="3" t="s">
        <v>4</v>
      </c>
      <c r="AY74" s="3" t="s">
        <v>3</v>
      </c>
      <c r="AZ74" s="3" t="s">
        <v>3</v>
      </c>
      <c r="BA74" s="3" t="s">
        <v>75</v>
      </c>
    </row>
    <row r="75" spans="1:53" ht="14.4">
      <c r="A75" t="s">
        <v>426</v>
      </c>
      <c r="B75" s="94">
        <v>11891</v>
      </c>
      <c r="C75" s="93" t="s">
        <v>688</v>
      </c>
      <c r="D75" s="88" t="s">
        <v>754</v>
      </c>
      <c r="E75" t="s">
        <v>74</v>
      </c>
      <c r="F75" t="s">
        <v>346</v>
      </c>
      <c r="G75" t="s">
        <v>22</v>
      </c>
      <c r="H75" t="s">
        <v>6</v>
      </c>
      <c r="I75" t="s">
        <v>6</v>
      </c>
      <c r="J75" t="s">
        <v>6</v>
      </c>
      <c r="K75" t="s">
        <v>3</v>
      </c>
      <c r="L75" t="s">
        <v>5</v>
      </c>
      <c r="M75" t="s">
        <v>6</v>
      </c>
      <c r="N75" t="s">
        <v>6</v>
      </c>
      <c r="O75" t="s">
        <v>5</v>
      </c>
      <c r="P75" t="s">
        <v>4</v>
      </c>
      <c r="Q75" t="s">
        <v>11</v>
      </c>
      <c r="R75" t="s">
        <v>5</v>
      </c>
      <c r="S75" t="s">
        <v>6</v>
      </c>
      <c r="T75" t="s">
        <v>4</v>
      </c>
      <c r="U75" t="s">
        <v>5</v>
      </c>
      <c r="V75" t="s">
        <v>9</v>
      </c>
      <c r="W75" t="s">
        <v>11</v>
      </c>
      <c r="X75" t="s">
        <v>4</v>
      </c>
      <c r="Y75" t="s">
        <v>4</v>
      </c>
      <c r="Z75" t="s">
        <v>5</v>
      </c>
      <c r="AA75" t="s">
        <v>5</v>
      </c>
      <c r="AB75" t="s">
        <v>5</v>
      </c>
      <c r="AC75" t="s">
        <v>5</v>
      </c>
      <c r="AD75" t="s">
        <v>5</v>
      </c>
      <c r="AE75" s="3" t="s">
        <v>125</v>
      </c>
      <c r="AF75" s="3" t="str">
        <f>IF(ISNUMBER(SEARCH("Do nothing", Officials_Data[[#This Row],[Column1]])), "Yes", "No")</f>
        <v>Yes</v>
      </c>
      <c r="AG75" s="98" t="str">
        <f>IF(ISNUMBER(SEARCH("Talk to the colleague about his/her behavior", Officials_Data[[#This Row],[Column1]])), "Yes", "No")</f>
        <v>No</v>
      </c>
      <c r="AH75" s="98" t="str">
        <f>IF(ISNUMBER(SEARCH("Report immediately to direct supervisor", Officials_Data[[#This Row],[Column1]])), "Yes", "No")</f>
        <v>No</v>
      </c>
      <c r="AI75" s="3" t="str">
        <f>IF(ISNUMBER(SEARCH("Report immediately to internal investigation body", Officials_Data[[#This Row],[Column1]])), "Yes", "No")</f>
        <v>No</v>
      </c>
      <c r="AJ75" s="3" t="str">
        <f>IF(ISNUMBER(SEARCH("Report immediately to external investigation body", Officials_Data[[#This Row],[Column1]])), "Yes", "No")</f>
        <v>No</v>
      </c>
      <c r="AK75" s="3" t="s">
        <v>20</v>
      </c>
      <c r="AL75" s="3" t="s">
        <v>22</v>
      </c>
      <c r="AM75" s="3"/>
      <c r="AN75" s="3"/>
      <c r="AO75" s="3"/>
      <c r="AP75" s="3"/>
      <c r="AQ75" s="3"/>
      <c r="AR75" s="3" t="s">
        <v>4</v>
      </c>
      <c r="AS75" s="3" t="s">
        <v>4</v>
      </c>
      <c r="AT75" s="3" t="s">
        <v>4</v>
      </c>
      <c r="AU75" s="3" t="s">
        <v>6</v>
      </c>
      <c r="AV75" s="3" t="s">
        <v>6</v>
      </c>
      <c r="AW75" s="3" t="s">
        <v>5</v>
      </c>
      <c r="AX75" s="3" t="s">
        <v>6</v>
      </c>
      <c r="AY75" s="3" t="s">
        <v>4</v>
      </c>
      <c r="AZ75" s="3" t="s">
        <v>3</v>
      </c>
      <c r="BA75" s="3" t="s">
        <v>75</v>
      </c>
    </row>
    <row r="76" spans="1:53" ht="14.4">
      <c r="A76" t="s">
        <v>427</v>
      </c>
      <c r="B76" s="94">
        <v>11892</v>
      </c>
      <c r="C76" s="93" t="s">
        <v>688</v>
      </c>
      <c r="D76" s="88" t="s">
        <v>754</v>
      </c>
      <c r="E76" t="s">
        <v>72</v>
      </c>
      <c r="F76" t="s">
        <v>350</v>
      </c>
      <c r="G76" t="s">
        <v>22</v>
      </c>
      <c r="H76" t="s">
        <v>5</v>
      </c>
      <c r="I76" t="s">
        <v>4</v>
      </c>
      <c r="J76" t="s">
        <v>5</v>
      </c>
      <c r="K76" t="s">
        <v>4</v>
      </c>
      <c r="L76" t="s">
        <v>3</v>
      </c>
      <c r="M76" t="s">
        <v>3</v>
      </c>
      <c r="N76" t="s">
        <v>3</v>
      </c>
      <c r="O76" t="s">
        <v>4</v>
      </c>
      <c r="P76" t="s">
        <v>5</v>
      </c>
      <c r="Q76" t="s">
        <v>12</v>
      </c>
      <c r="R76" t="s">
        <v>4</v>
      </c>
      <c r="S76" t="s">
        <v>4</v>
      </c>
      <c r="T76" t="s">
        <v>4</v>
      </c>
      <c r="U76" t="s">
        <v>3</v>
      </c>
      <c r="V76" t="s">
        <v>9</v>
      </c>
      <c r="W76" t="s">
        <v>9</v>
      </c>
      <c r="X76" t="s">
        <v>3</v>
      </c>
      <c r="Y76" t="s">
        <v>4</v>
      </c>
      <c r="Z76" t="s">
        <v>3</v>
      </c>
      <c r="AA76" t="s">
        <v>3</v>
      </c>
      <c r="AB76" t="s">
        <v>4</v>
      </c>
      <c r="AC76" t="s">
        <v>5</v>
      </c>
      <c r="AD76" t="s">
        <v>5</v>
      </c>
      <c r="AE76" s="3" t="s">
        <v>131</v>
      </c>
      <c r="AF76" s="3" t="str">
        <f>IF(ISNUMBER(SEARCH("Do nothing", Officials_Data[[#This Row],[Column1]])), "Yes", "No")</f>
        <v>No</v>
      </c>
      <c r="AG76" s="98" t="str">
        <f>IF(ISNUMBER(SEARCH("Talk to the colleague about his/her behavior", Officials_Data[[#This Row],[Column1]])), "Yes", "No")</f>
        <v>No</v>
      </c>
      <c r="AH76" s="98" t="str">
        <f>IF(ISNUMBER(SEARCH("Report immediately to direct supervisor", Officials_Data[[#This Row],[Column1]])), "Yes", "No")</f>
        <v>No</v>
      </c>
      <c r="AI76" s="3" t="str">
        <f>IF(ISNUMBER(SEARCH("Report immediately to internal investigation body", Officials_Data[[#This Row],[Column1]])), "Yes", "No")</f>
        <v>Yes</v>
      </c>
      <c r="AJ76" s="3" t="str">
        <f>IF(ISNUMBER(SEARCH("Report immediately to external investigation body", Officials_Data[[#This Row],[Column1]])), "Yes", "No")</f>
        <v>No</v>
      </c>
      <c r="AK76" s="3" t="s">
        <v>14</v>
      </c>
      <c r="AL76" s="3" t="s">
        <v>21</v>
      </c>
      <c r="AM76" s="3" t="s">
        <v>21</v>
      </c>
      <c r="AN76" s="3" t="s">
        <v>3</v>
      </c>
      <c r="AO76" s="3" t="s">
        <v>4</v>
      </c>
      <c r="AP76" s="3" t="s">
        <v>5</v>
      </c>
      <c r="AQ76" s="3" t="s">
        <v>3</v>
      </c>
      <c r="AR76" s="3"/>
      <c r="AS76" s="3" t="s">
        <v>4</v>
      </c>
      <c r="AT76" s="3" t="s">
        <v>3</v>
      </c>
      <c r="AU76" s="3" t="s">
        <v>5</v>
      </c>
      <c r="AV76" s="3" t="s">
        <v>3</v>
      </c>
      <c r="AW76" s="3" t="s">
        <v>3</v>
      </c>
      <c r="AX76" s="3" t="s">
        <v>5</v>
      </c>
      <c r="AY76" s="3" t="s">
        <v>3</v>
      </c>
      <c r="AZ76" s="3" t="s">
        <v>3</v>
      </c>
      <c r="BA76" s="3" t="s">
        <v>75</v>
      </c>
    </row>
    <row r="77" spans="1:53" ht="14.4">
      <c r="A77" t="s">
        <v>428</v>
      </c>
      <c r="B77" s="94">
        <v>11893</v>
      </c>
      <c r="C77" s="93" t="s">
        <v>688</v>
      </c>
      <c r="D77" s="88" t="s">
        <v>754</v>
      </c>
      <c r="E77" t="s">
        <v>72</v>
      </c>
      <c r="F77" t="s">
        <v>350</v>
      </c>
      <c r="G77" t="s">
        <v>22</v>
      </c>
      <c r="H77" t="s">
        <v>4</v>
      </c>
      <c r="I77" t="s">
        <v>3</v>
      </c>
      <c r="J77" t="s">
        <v>4</v>
      </c>
      <c r="K77" t="s">
        <v>3</v>
      </c>
      <c r="L77" t="s">
        <v>4</v>
      </c>
      <c r="M77" t="s">
        <v>4</v>
      </c>
      <c r="N77" t="s">
        <v>3</v>
      </c>
      <c r="O77" t="s">
        <v>4</v>
      </c>
      <c r="P77" t="s">
        <v>5</v>
      </c>
      <c r="Q77" t="s">
        <v>12</v>
      </c>
      <c r="R77" t="s">
        <v>3</v>
      </c>
      <c r="S77" t="s">
        <v>4</v>
      </c>
      <c r="T77" t="s">
        <v>3</v>
      </c>
      <c r="U77" t="s">
        <v>4</v>
      </c>
      <c r="V77" t="s">
        <v>9</v>
      </c>
      <c r="W77" t="s">
        <v>10</v>
      </c>
      <c r="X77" t="s">
        <v>4</v>
      </c>
      <c r="Y77" t="s">
        <v>4</v>
      </c>
      <c r="Z77" t="s">
        <v>3</v>
      </c>
      <c r="AA77" t="s">
        <v>4</v>
      </c>
      <c r="AB77" t="s">
        <v>5</v>
      </c>
      <c r="AC77" t="s">
        <v>4</v>
      </c>
      <c r="AD77" t="s">
        <v>5</v>
      </c>
      <c r="AE77" s="3" t="s">
        <v>755</v>
      </c>
      <c r="AF77" s="3" t="str">
        <f>IF(ISNUMBER(SEARCH("Do nothing", Officials_Data[[#This Row],[Column1]])), "Yes", "No")</f>
        <v>No</v>
      </c>
      <c r="AG77" s="98" t="str">
        <f>IF(ISNUMBER(SEARCH("Talk to the colleague about his/her behavior", Officials_Data[[#This Row],[Column1]])), "Yes", "No")</f>
        <v>Yes</v>
      </c>
      <c r="AH77" s="98" t="str">
        <f>IF(ISNUMBER(SEARCH("Report immediately to direct supervisor", Officials_Data[[#This Row],[Column1]])), "Yes", "No")</f>
        <v>No</v>
      </c>
      <c r="AI77" s="3" t="str">
        <f>IF(ISNUMBER(SEARCH("Report immediately to internal investigation body", Officials_Data[[#This Row],[Column1]])), "Yes", "No")</f>
        <v>No</v>
      </c>
      <c r="AJ77" s="3" t="str">
        <f>IF(ISNUMBER(SEARCH("Report immediately to external investigation body", Officials_Data[[#This Row],[Column1]])), "Yes", "No")</f>
        <v>No</v>
      </c>
      <c r="AK77" s="3" t="s">
        <v>14</v>
      </c>
      <c r="AL77" s="3" t="s">
        <v>21</v>
      </c>
      <c r="AM77" s="3" t="s">
        <v>21</v>
      </c>
      <c r="AN77" s="3" t="s">
        <v>4</v>
      </c>
      <c r="AO77" s="3" t="s">
        <v>5</v>
      </c>
      <c r="AP77" s="3" t="s">
        <v>4</v>
      </c>
      <c r="AQ77" s="3" t="s">
        <v>4</v>
      </c>
      <c r="AR77" s="3"/>
      <c r="AS77" s="3" t="s">
        <v>5</v>
      </c>
      <c r="AT77" s="3" t="s">
        <v>6</v>
      </c>
      <c r="AU77" s="3" t="s">
        <v>5</v>
      </c>
      <c r="AV77" s="3" t="s">
        <v>5</v>
      </c>
      <c r="AW77" s="3" t="s">
        <v>4</v>
      </c>
      <c r="AX77" s="3" t="s">
        <v>5</v>
      </c>
      <c r="AY77" s="3" t="s">
        <v>3</v>
      </c>
      <c r="AZ77" s="3" t="s">
        <v>3</v>
      </c>
      <c r="BA77" s="3" t="s">
        <v>75</v>
      </c>
    </row>
    <row r="78" spans="1:53" ht="14.4">
      <c r="A78" t="s">
        <v>429</v>
      </c>
      <c r="B78" s="94">
        <v>11895</v>
      </c>
      <c r="C78" s="93" t="s">
        <v>688</v>
      </c>
      <c r="D78" s="88" t="s">
        <v>754</v>
      </c>
      <c r="E78" t="s">
        <v>72</v>
      </c>
      <c r="F78" t="s">
        <v>347</v>
      </c>
      <c r="G78" t="s">
        <v>22</v>
      </c>
      <c r="H78" t="s">
        <v>5</v>
      </c>
      <c r="I78" t="s">
        <v>3</v>
      </c>
      <c r="J78" t="s">
        <v>3</v>
      </c>
      <c r="K78" t="s">
        <v>3</v>
      </c>
      <c r="L78" t="s">
        <v>4</v>
      </c>
      <c r="M78" t="s">
        <v>4</v>
      </c>
      <c r="N78" t="s">
        <v>3</v>
      </c>
      <c r="O78" t="s">
        <v>4</v>
      </c>
      <c r="P78" t="s">
        <v>5</v>
      </c>
      <c r="Q78" t="s">
        <v>12</v>
      </c>
      <c r="R78" t="s">
        <v>3</v>
      </c>
      <c r="S78" t="s">
        <v>4</v>
      </c>
      <c r="T78" t="s">
        <v>4</v>
      </c>
      <c r="U78" t="s">
        <v>3</v>
      </c>
      <c r="V78" t="s">
        <v>9</v>
      </c>
      <c r="W78" t="s">
        <v>9</v>
      </c>
      <c r="X78" t="s">
        <v>4</v>
      </c>
      <c r="Y78" t="s">
        <v>3</v>
      </c>
      <c r="Z78" t="s">
        <v>5</v>
      </c>
      <c r="AA78" t="s">
        <v>4</v>
      </c>
      <c r="AB78" t="s">
        <v>3</v>
      </c>
      <c r="AC78" t="s">
        <v>4</v>
      </c>
      <c r="AD78" t="s">
        <v>4</v>
      </c>
      <c r="AE78" s="3" t="s">
        <v>760</v>
      </c>
      <c r="AF78" s="3" t="str">
        <f>IF(ISNUMBER(SEARCH("Do nothing", Officials_Data[[#This Row],[Column1]])), "Yes", "No")</f>
        <v>No</v>
      </c>
      <c r="AG78" s="98" t="str">
        <f>IF(ISNUMBER(SEARCH("Talk to the colleague about his/her behavior", Officials_Data[[#This Row],[Column1]])), "Yes", "No")</f>
        <v>Yes</v>
      </c>
      <c r="AH78" s="98" t="str">
        <f>IF(ISNUMBER(SEARCH("Report immediately to direct supervisor", Officials_Data[[#This Row],[Column1]])), "Yes", "No")</f>
        <v>No</v>
      </c>
      <c r="AI78" s="3" t="str">
        <f>IF(ISNUMBER(SEARCH("Report immediately to internal investigation body", Officials_Data[[#This Row],[Column1]])), "Yes", "No")</f>
        <v>Yes</v>
      </c>
      <c r="AJ78" s="3" t="str">
        <f>IF(ISNUMBER(SEARCH("Report immediately to external investigation body", Officials_Data[[#This Row],[Column1]])), "Yes", "No")</f>
        <v>No</v>
      </c>
      <c r="AK78" s="3" t="s">
        <v>14</v>
      </c>
      <c r="AL78" s="3" t="s">
        <v>21</v>
      </c>
      <c r="AM78" s="3" t="s">
        <v>21</v>
      </c>
      <c r="AN78" s="3" t="s">
        <v>4</v>
      </c>
      <c r="AO78" s="3" t="s">
        <v>4</v>
      </c>
      <c r="AP78" s="3" t="s">
        <v>4</v>
      </c>
      <c r="AQ78" s="3" t="s">
        <v>4</v>
      </c>
      <c r="AR78" s="3"/>
      <c r="AS78" s="3" t="s">
        <v>5</v>
      </c>
      <c r="AT78" s="3" t="s">
        <v>3</v>
      </c>
      <c r="AU78" s="3" t="s">
        <v>5</v>
      </c>
      <c r="AV78" s="3" t="s">
        <v>3</v>
      </c>
      <c r="AW78" s="3" t="s">
        <v>3</v>
      </c>
      <c r="AX78" s="3" t="s">
        <v>4</v>
      </c>
      <c r="AY78" s="3" t="s">
        <v>4</v>
      </c>
      <c r="AZ78" s="3" t="s">
        <v>5</v>
      </c>
      <c r="BA78" s="3" t="s">
        <v>75</v>
      </c>
    </row>
    <row r="79" spans="1:53" ht="14.4">
      <c r="A79" t="s">
        <v>430</v>
      </c>
      <c r="B79" s="94">
        <v>11896</v>
      </c>
      <c r="C79" s="93" t="s">
        <v>688</v>
      </c>
      <c r="D79" s="88" t="s">
        <v>754</v>
      </c>
      <c r="E79" t="s">
        <v>72</v>
      </c>
      <c r="F79" t="s">
        <v>350</v>
      </c>
      <c r="G79" t="s">
        <v>22</v>
      </c>
      <c r="H79" t="s">
        <v>5</v>
      </c>
      <c r="I79" t="s">
        <v>4</v>
      </c>
      <c r="J79" t="s">
        <v>4</v>
      </c>
      <c r="K79" t="s">
        <v>4</v>
      </c>
      <c r="L79" t="s">
        <v>5</v>
      </c>
      <c r="M79" t="s">
        <v>4</v>
      </c>
      <c r="N79" t="s">
        <v>4</v>
      </c>
      <c r="O79" t="s">
        <v>5</v>
      </c>
      <c r="P79" t="s">
        <v>5</v>
      </c>
      <c r="Q79" t="s">
        <v>12</v>
      </c>
      <c r="R79" t="s">
        <v>4</v>
      </c>
      <c r="S79" t="s">
        <v>4</v>
      </c>
      <c r="T79" t="s">
        <v>4</v>
      </c>
      <c r="U79" t="s">
        <v>5</v>
      </c>
      <c r="V79" t="s">
        <v>9</v>
      </c>
      <c r="W79" t="s">
        <v>10</v>
      </c>
      <c r="X79" t="s">
        <v>4</v>
      </c>
      <c r="Y79" t="s">
        <v>4</v>
      </c>
      <c r="Z79" t="s">
        <v>4</v>
      </c>
      <c r="AA79" t="s">
        <v>4</v>
      </c>
      <c r="AB79" t="s">
        <v>5</v>
      </c>
      <c r="AC79" t="s">
        <v>4</v>
      </c>
      <c r="AD79" t="s">
        <v>5</v>
      </c>
      <c r="AE79" s="3" t="s">
        <v>129</v>
      </c>
      <c r="AF79" s="3" t="str">
        <f>IF(ISNUMBER(SEARCH("Do nothing", Officials_Data[[#This Row],[Column1]])), "Yes", "No")</f>
        <v>No</v>
      </c>
      <c r="AG79" s="98" t="str">
        <f>IF(ISNUMBER(SEARCH("Talk to the colleague about his/her behavior", Officials_Data[[#This Row],[Column1]])), "Yes", "No")</f>
        <v>No</v>
      </c>
      <c r="AH79" s="98" t="str">
        <f>IF(ISNUMBER(SEARCH("Report immediately to direct supervisor", Officials_Data[[#This Row],[Column1]])), "Yes", "No")</f>
        <v>Yes</v>
      </c>
      <c r="AI79" s="3" t="str">
        <f>IF(ISNUMBER(SEARCH("Report immediately to internal investigation body", Officials_Data[[#This Row],[Column1]])), "Yes", "No")</f>
        <v>No</v>
      </c>
      <c r="AJ79" s="3" t="str">
        <f>IF(ISNUMBER(SEARCH("Report immediately to external investigation body", Officials_Data[[#This Row],[Column1]])), "Yes", "No")</f>
        <v>No</v>
      </c>
      <c r="AK79" s="3" t="s">
        <v>14</v>
      </c>
      <c r="AL79" s="3" t="s">
        <v>21</v>
      </c>
      <c r="AM79" s="3" t="s">
        <v>21</v>
      </c>
      <c r="AN79" s="3" t="s">
        <v>4</v>
      </c>
      <c r="AO79" s="3" t="s">
        <v>4</v>
      </c>
      <c r="AP79" s="3" t="s">
        <v>4</v>
      </c>
      <c r="AQ79" s="3" t="s">
        <v>4</v>
      </c>
      <c r="AR79" s="3"/>
      <c r="AS79" s="3" t="s">
        <v>6</v>
      </c>
      <c r="AT79" s="3" t="s">
        <v>3</v>
      </c>
      <c r="AU79" s="3" t="s">
        <v>5</v>
      </c>
      <c r="AV79" s="3" t="s">
        <v>5</v>
      </c>
      <c r="AW79" s="3" t="s">
        <v>4</v>
      </c>
      <c r="AX79" s="3" t="s">
        <v>5</v>
      </c>
      <c r="AY79" s="3" t="s">
        <v>4</v>
      </c>
      <c r="AZ79" s="3" t="s">
        <v>3</v>
      </c>
      <c r="BA79" s="3" t="s">
        <v>75</v>
      </c>
    </row>
    <row r="80" spans="1:53" ht="14.4">
      <c r="A80" t="s">
        <v>431</v>
      </c>
      <c r="B80" s="94">
        <v>11898</v>
      </c>
      <c r="C80" s="93" t="s">
        <v>688</v>
      </c>
      <c r="D80" s="88" t="s">
        <v>754</v>
      </c>
      <c r="E80" t="s">
        <v>74</v>
      </c>
      <c r="F80" t="s">
        <v>350</v>
      </c>
      <c r="G80" t="s">
        <v>22</v>
      </c>
      <c r="H80" t="s">
        <v>4</v>
      </c>
      <c r="I80" t="s">
        <v>3</v>
      </c>
      <c r="J80" t="s">
        <v>4</v>
      </c>
      <c r="K80" t="s">
        <v>3</v>
      </c>
      <c r="L80" t="s">
        <v>5</v>
      </c>
      <c r="M80" t="s">
        <v>4</v>
      </c>
      <c r="N80" t="s">
        <v>4</v>
      </c>
      <c r="O80" t="s">
        <v>4</v>
      </c>
      <c r="P80" t="s">
        <v>3</v>
      </c>
      <c r="Q80" t="s">
        <v>12</v>
      </c>
      <c r="R80" t="s">
        <v>4</v>
      </c>
      <c r="S80" t="s">
        <v>4</v>
      </c>
      <c r="T80" t="s">
        <v>3</v>
      </c>
      <c r="U80" t="s">
        <v>5</v>
      </c>
      <c r="V80" t="s">
        <v>10</v>
      </c>
      <c r="W80" t="s">
        <v>9</v>
      </c>
      <c r="X80" t="s">
        <v>4</v>
      </c>
      <c r="Y80" t="s">
        <v>4</v>
      </c>
      <c r="Z80" t="s">
        <v>4</v>
      </c>
      <c r="AA80" t="s">
        <v>4</v>
      </c>
      <c r="AB80" t="s">
        <v>5</v>
      </c>
      <c r="AC80" t="s">
        <v>4</v>
      </c>
      <c r="AD80" t="s">
        <v>4</v>
      </c>
      <c r="AE80" s="3" t="s">
        <v>755</v>
      </c>
      <c r="AF80" s="3" t="str">
        <f>IF(ISNUMBER(SEARCH("Do nothing", Officials_Data[[#This Row],[Column1]])), "Yes", "No")</f>
        <v>No</v>
      </c>
      <c r="AG80" s="98" t="str">
        <f>IF(ISNUMBER(SEARCH("Talk to the colleague about his/her behavior", Officials_Data[[#This Row],[Column1]])), "Yes", "No")</f>
        <v>Yes</v>
      </c>
      <c r="AH80" s="98" t="str">
        <f>IF(ISNUMBER(SEARCH("Report immediately to direct supervisor", Officials_Data[[#This Row],[Column1]])), "Yes", "No")</f>
        <v>No</v>
      </c>
      <c r="AI80" s="3" t="str">
        <f>IF(ISNUMBER(SEARCH("Report immediately to internal investigation body", Officials_Data[[#This Row],[Column1]])), "Yes", "No")</f>
        <v>No</v>
      </c>
      <c r="AJ80" s="3" t="str">
        <f>IF(ISNUMBER(SEARCH("Report immediately to external investigation body", Officials_Data[[#This Row],[Column1]])), "Yes", "No")</f>
        <v>No</v>
      </c>
      <c r="AK80" s="3" t="s">
        <v>20</v>
      </c>
      <c r="AL80" s="3" t="s">
        <v>21</v>
      </c>
      <c r="AM80" s="3" t="s">
        <v>21</v>
      </c>
      <c r="AN80" s="3" t="s">
        <v>5</v>
      </c>
      <c r="AO80" s="3" t="s">
        <v>4</v>
      </c>
      <c r="AP80" s="3" t="s">
        <v>5</v>
      </c>
      <c r="AQ80" s="3" t="s">
        <v>4</v>
      </c>
      <c r="AR80" s="3"/>
      <c r="AS80" s="3" t="s">
        <v>5</v>
      </c>
      <c r="AT80" s="3" t="s">
        <v>3</v>
      </c>
      <c r="AU80" s="3" t="s">
        <v>4</v>
      </c>
      <c r="AV80" s="3" t="s">
        <v>4</v>
      </c>
      <c r="AW80" s="3" t="s">
        <v>5</v>
      </c>
      <c r="AX80" s="3" t="s">
        <v>5</v>
      </c>
      <c r="AY80" s="3" t="s">
        <v>4</v>
      </c>
      <c r="AZ80" s="3" t="s">
        <v>3</v>
      </c>
      <c r="BA80" s="3" t="s">
        <v>75</v>
      </c>
    </row>
    <row r="81" spans="1:53" ht="14.4">
      <c r="A81" t="s">
        <v>432</v>
      </c>
      <c r="B81" s="94">
        <v>11899</v>
      </c>
      <c r="C81" s="93" t="s">
        <v>688</v>
      </c>
      <c r="D81" s="88" t="s">
        <v>754</v>
      </c>
      <c r="E81" t="s">
        <v>72</v>
      </c>
      <c r="F81" t="s">
        <v>347</v>
      </c>
      <c r="G81" t="s">
        <v>22</v>
      </c>
      <c r="H81" t="s">
        <v>4</v>
      </c>
      <c r="I81" t="s">
        <v>3</v>
      </c>
      <c r="J81" t="s">
        <v>3</v>
      </c>
      <c r="K81" t="s">
        <v>3</v>
      </c>
      <c r="L81" t="s">
        <v>3</v>
      </c>
      <c r="M81" t="s">
        <v>3</v>
      </c>
      <c r="N81" t="s">
        <v>4</v>
      </c>
      <c r="O81" t="s">
        <v>4</v>
      </c>
      <c r="P81" t="s">
        <v>5</v>
      </c>
      <c r="Q81" t="s">
        <v>12</v>
      </c>
      <c r="R81" t="s">
        <v>3</v>
      </c>
      <c r="S81" t="s">
        <v>4</v>
      </c>
      <c r="T81" t="s">
        <v>4</v>
      </c>
      <c r="U81" t="s">
        <v>4</v>
      </c>
      <c r="V81" t="s">
        <v>9</v>
      </c>
      <c r="W81" t="s">
        <v>9</v>
      </c>
      <c r="X81" t="s">
        <v>4</v>
      </c>
      <c r="Y81" t="s">
        <v>4</v>
      </c>
      <c r="Z81" t="s">
        <v>5</v>
      </c>
      <c r="AA81" t="s">
        <v>4</v>
      </c>
      <c r="AB81" t="s">
        <v>4</v>
      </c>
      <c r="AC81" t="s">
        <v>4</v>
      </c>
      <c r="AD81" t="s">
        <v>4</v>
      </c>
      <c r="AE81" s="3" t="s">
        <v>129</v>
      </c>
      <c r="AF81" s="3" t="str">
        <f>IF(ISNUMBER(SEARCH("Do nothing", Officials_Data[[#This Row],[Column1]])), "Yes", "No")</f>
        <v>No</v>
      </c>
      <c r="AG81" s="98" t="str">
        <f>IF(ISNUMBER(SEARCH("Talk to the colleague about his/her behavior", Officials_Data[[#This Row],[Column1]])), "Yes", "No")</f>
        <v>No</v>
      </c>
      <c r="AH81" s="98" t="str">
        <f>IF(ISNUMBER(SEARCH("Report immediately to direct supervisor", Officials_Data[[#This Row],[Column1]])), "Yes", "No")</f>
        <v>Yes</v>
      </c>
      <c r="AI81" s="3" t="str">
        <f>IF(ISNUMBER(SEARCH("Report immediately to internal investigation body", Officials_Data[[#This Row],[Column1]])), "Yes", "No")</f>
        <v>No</v>
      </c>
      <c r="AJ81" s="3" t="str">
        <f>IF(ISNUMBER(SEARCH("Report immediately to external investigation body", Officials_Data[[#This Row],[Column1]])), "Yes", "No")</f>
        <v>No</v>
      </c>
      <c r="AK81" s="3" t="s">
        <v>14</v>
      </c>
      <c r="AL81" s="3" t="s">
        <v>21</v>
      </c>
      <c r="AM81" s="3" t="s">
        <v>21</v>
      </c>
      <c r="AN81" s="3" t="s">
        <v>4</v>
      </c>
      <c r="AO81" s="3" t="s">
        <v>4</v>
      </c>
      <c r="AP81" s="3" t="s">
        <v>3</v>
      </c>
      <c r="AQ81" s="3" t="s">
        <v>3</v>
      </c>
      <c r="AR81" s="3"/>
      <c r="AS81" s="3" t="s">
        <v>4</v>
      </c>
      <c r="AT81" s="3" t="s">
        <v>5</v>
      </c>
      <c r="AU81" s="3" t="s">
        <v>4</v>
      </c>
      <c r="AV81" s="3" t="s">
        <v>4</v>
      </c>
      <c r="AW81" s="3" t="s">
        <v>3</v>
      </c>
      <c r="AX81" s="3" t="s">
        <v>4</v>
      </c>
      <c r="AY81" s="3" t="s">
        <v>3</v>
      </c>
      <c r="AZ81" s="3" t="s">
        <v>3</v>
      </c>
      <c r="BA81" s="3" t="s">
        <v>75</v>
      </c>
    </row>
    <row r="82" spans="1:53" ht="14.4">
      <c r="A82" t="s">
        <v>433</v>
      </c>
      <c r="B82" s="94">
        <v>11900</v>
      </c>
      <c r="C82" s="93" t="s">
        <v>688</v>
      </c>
      <c r="D82" s="88" t="s">
        <v>754</v>
      </c>
      <c r="E82" t="s">
        <v>74</v>
      </c>
      <c r="F82" t="s">
        <v>350</v>
      </c>
      <c r="G82" t="s">
        <v>22</v>
      </c>
      <c r="H82" t="s">
        <v>3</v>
      </c>
      <c r="I82" t="s">
        <v>3</v>
      </c>
      <c r="J82" t="s">
        <v>3</v>
      </c>
      <c r="K82" t="s">
        <v>3</v>
      </c>
      <c r="L82" t="s">
        <v>3</v>
      </c>
      <c r="M82" t="s">
        <v>3</v>
      </c>
      <c r="N82" t="s">
        <v>3</v>
      </c>
      <c r="O82" t="s">
        <v>4</v>
      </c>
      <c r="P82" t="s">
        <v>5</v>
      </c>
      <c r="Q82" t="s">
        <v>12</v>
      </c>
      <c r="R82" t="s">
        <v>4</v>
      </c>
      <c r="S82" t="s">
        <v>4</v>
      </c>
      <c r="T82" t="s">
        <v>3</v>
      </c>
      <c r="U82" t="s">
        <v>5</v>
      </c>
      <c r="V82" t="s">
        <v>9</v>
      </c>
      <c r="W82" t="s">
        <v>9</v>
      </c>
      <c r="X82" t="s">
        <v>3</v>
      </c>
      <c r="Y82" t="s">
        <v>4</v>
      </c>
      <c r="Z82" t="s">
        <v>4</v>
      </c>
      <c r="AA82" t="s">
        <v>4</v>
      </c>
      <c r="AB82" t="s">
        <v>4</v>
      </c>
      <c r="AC82" t="s">
        <v>4</v>
      </c>
      <c r="AD82" t="s">
        <v>4</v>
      </c>
      <c r="AE82" s="3" t="s">
        <v>756</v>
      </c>
      <c r="AF82" s="3" t="str">
        <f>IF(ISNUMBER(SEARCH("Do nothing", Officials_Data[[#This Row],[Column1]])), "Yes", "No")</f>
        <v>No</v>
      </c>
      <c r="AG82" s="98" t="str">
        <f>IF(ISNUMBER(SEARCH("Talk to the colleague about his/her behavior", Officials_Data[[#This Row],[Column1]])), "Yes", "No")</f>
        <v>Yes</v>
      </c>
      <c r="AH82" s="98" t="str">
        <f>IF(ISNUMBER(SEARCH("Report immediately to direct supervisor", Officials_Data[[#This Row],[Column1]])), "Yes", "No")</f>
        <v>Yes</v>
      </c>
      <c r="AI82" s="3" t="str">
        <f>IF(ISNUMBER(SEARCH("Report immediately to internal investigation body", Officials_Data[[#This Row],[Column1]])), "Yes", "No")</f>
        <v>No</v>
      </c>
      <c r="AJ82" s="3" t="str">
        <f>IF(ISNUMBER(SEARCH("Report immediately to external investigation body", Officials_Data[[#This Row],[Column1]])), "Yes", "No")</f>
        <v>No</v>
      </c>
      <c r="AK82" s="3" t="s">
        <v>14</v>
      </c>
      <c r="AL82" s="3" t="s">
        <v>21</v>
      </c>
      <c r="AM82" s="3" t="s">
        <v>21</v>
      </c>
      <c r="AN82" s="3" t="s">
        <v>3</v>
      </c>
      <c r="AO82" s="3" t="s">
        <v>3</v>
      </c>
      <c r="AP82" s="3" t="s">
        <v>6</v>
      </c>
      <c r="AQ82" s="3" t="s">
        <v>4</v>
      </c>
      <c r="AR82" s="3"/>
      <c r="AS82" s="3" t="s">
        <v>4</v>
      </c>
      <c r="AT82" s="3" t="s">
        <v>5</v>
      </c>
      <c r="AU82" s="3" t="s">
        <v>4</v>
      </c>
      <c r="AV82" s="3" t="s">
        <v>4</v>
      </c>
      <c r="AW82" s="3" t="s">
        <v>3</v>
      </c>
      <c r="AX82" s="3" t="s">
        <v>4</v>
      </c>
      <c r="AY82" s="3" t="s">
        <v>3</v>
      </c>
      <c r="AZ82" s="3" t="s">
        <v>3</v>
      </c>
      <c r="BA82" s="3" t="s">
        <v>75</v>
      </c>
    </row>
    <row r="83" spans="1:53" ht="14.4">
      <c r="A83" t="s">
        <v>434</v>
      </c>
      <c r="B83" s="94">
        <v>11901</v>
      </c>
      <c r="C83" s="93" t="s">
        <v>688</v>
      </c>
      <c r="D83" s="88" t="s">
        <v>754</v>
      </c>
      <c r="E83" t="s">
        <v>72</v>
      </c>
      <c r="F83" t="s">
        <v>346</v>
      </c>
      <c r="G83" t="s">
        <v>22</v>
      </c>
      <c r="H83" t="s">
        <v>4</v>
      </c>
      <c r="I83" t="s">
        <v>5</v>
      </c>
      <c r="J83" t="s">
        <v>4</v>
      </c>
      <c r="K83" t="s">
        <v>3</v>
      </c>
      <c r="L83" t="s">
        <v>3</v>
      </c>
      <c r="M83" t="s">
        <v>6</v>
      </c>
      <c r="N83" t="s">
        <v>6</v>
      </c>
      <c r="O83" t="s">
        <v>4</v>
      </c>
      <c r="P83" t="s">
        <v>6</v>
      </c>
      <c r="Q83" t="s">
        <v>12</v>
      </c>
      <c r="R83" t="s">
        <v>5</v>
      </c>
      <c r="S83" t="s">
        <v>5</v>
      </c>
      <c r="T83" t="s">
        <v>3</v>
      </c>
      <c r="U83" t="s">
        <v>6</v>
      </c>
      <c r="V83" t="s">
        <v>11</v>
      </c>
      <c r="W83" t="s">
        <v>10</v>
      </c>
      <c r="X83" t="s">
        <v>3</v>
      </c>
      <c r="Y83" t="s">
        <v>5</v>
      </c>
      <c r="Z83" t="s">
        <v>4</v>
      </c>
      <c r="AA83" t="s">
        <v>4</v>
      </c>
      <c r="AB83" t="s">
        <v>4</v>
      </c>
      <c r="AC83" t="s">
        <v>5</v>
      </c>
      <c r="AD83" t="s">
        <v>5</v>
      </c>
      <c r="AE83" s="3" t="s">
        <v>129</v>
      </c>
      <c r="AF83" s="3" t="str">
        <f>IF(ISNUMBER(SEARCH("Do nothing", Officials_Data[[#This Row],[Column1]])), "Yes", "No")</f>
        <v>No</v>
      </c>
      <c r="AG83" s="98" t="str">
        <f>IF(ISNUMBER(SEARCH("Talk to the colleague about his/her behavior", Officials_Data[[#This Row],[Column1]])), "Yes", "No")</f>
        <v>No</v>
      </c>
      <c r="AH83" s="98" t="str">
        <f>IF(ISNUMBER(SEARCH("Report immediately to direct supervisor", Officials_Data[[#This Row],[Column1]])), "Yes", "No")</f>
        <v>Yes</v>
      </c>
      <c r="AI83" s="3" t="str">
        <f>IF(ISNUMBER(SEARCH("Report immediately to internal investigation body", Officials_Data[[#This Row],[Column1]])), "Yes", "No")</f>
        <v>No</v>
      </c>
      <c r="AJ83" s="3" t="str">
        <f>IF(ISNUMBER(SEARCH("Report immediately to external investigation body", Officials_Data[[#This Row],[Column1]])), "Yes", "No")</f>
        <v>No</v>
      </c>
      <c r="AK83" s="3" t="s">
        <v>14</v>
      </c>
      <c r="AL83" s="3" t="s">
        <v>21</v>
      </c>
      <c r="AM83" s="3" t="s">
        <v>21</v>
      </c>
      <c r="AN83" s="3" t="s">
        <v>3</v>
      </c>
      <c r="AO83" s="3" t="s">
        <v>6</v>
      </c>
      <c r="AP83" s="3" t="s">
        <v>5</v>
      </c>
      <c r="AQ83" s="3" t="s">
        <v>4</v>
      </c>
      <c r="AR83" s="3"/>
      <c r="AS83" s="3" t="s">
        <v>6</v>
      </c>
      <c r="AT83" s="3" t="s">
        <v>3</v>
      </c>
      <c r="AU83" s="3" t="s">
        <v>6</v>
      </c>
      <c r="AV83" s="3" t="s">
        <v>5</v>
      </c>
      <c r="AW83" s="3" t="s">
        <v>3</v>
      </c>
      <c r="AX83" s="3" t="s">
        <v>5</v>
      </c>
      <c r="AY83" s="3" t="s">
        <v>3</v>
      </c>
      <c r="AZ83" s="3" t="s">
        <v>3</v>
      </c>
      <c r="BA83" s="3" t="s">
        <v>75</v>
      </c>
    </row>
    <row r="84" spans="1:53" ht="14.4">
      <c r="A84" t="s">
        <v>435</v>
      </c>
      <c r="B84" s="94">
        <v>11902</v>
      </c>
      <c r="C84" s="93" t="s">
        <v>688</v>
      </c>
      <c r="D84" s="88" t="s">
        <v>754</v>
      </c>
      <c r="E84" t="s">
        <v>72</v>
      </c>
      <c r="F84" t="s">
        <v>347</v>
      </c>
      <c r="G84" t="s">
        <v>22</v>
      </c>
      <c r="H84" t="s">
        <v>4</v>
      </c>
      <c r="I84" t="s">
        <v>4</v>
      </c>
      <c r="J84" t="s">
        <v>4</v>
      </c>
      <c r="K84" t="s">
        <v>4</v>
      </c>
      <c r="L84" t="s">
        <v>3</v>
      </c>
      <c r="M84" t="s">
        <v>3</v>
      </c>
      <c r="N84" t="s">
        <v>4</v>
      </c>
      <c r="O84" t="s">
        <v>4</v>
      </c>
      <c r="P84" t="s">
        <v>4</v>
      </c>
      <c r="Q84" t="s">
        <v>12</v>
      </c>
      <c r="R84" t="s">
        <v>4</v>
      </c>
      <c r="S84" t="s">
        <v>4</v>
      </c>
      <c r="T84" t="s">
        <v>4</v>
      </c>
      <c r="U84" t="s">
        <v>5</v>
      </c>
      <c r="V84" t="s">
        <v>11</v>
      </c>
      <c r="W84" t="s">
        <v>9</v>
      </c>
      <c r="X84" t="s">
        <v>5</v>
      </c>
      <c r="Y84" t="s">
        <v>5</v>
      </c>
      <c r="Z84" t="s">
        <v>5</v>
      </c>
      <c r="AA84" t="s">
        <v>4</v>
      </c>
      <c r="AB84" t="s">
        <v>3</v>
      </c>
      <c r="AC84" t="s">
        <v>4</v>
      </c>
      <c r="AD84" t="s">
        <v>4</v>
      </c>
      <c r="AE84" s="3" t="s">
        <v>763</v>
      </c>
      <c r="AF84" s="3" t="str">
        <f>IF(ISNUMBER(SEARCH("Do nothing", Officials_Data[[#This Row],[Column1]])), "Yes", "No")</f>
        <v>No</v>
      </c>
      <c r="AG84" s="98" t="str">
        <f>IF(ISNUMBER(SEARCH("Talk to the colleague about his/her behavior", Officials_Data[[#This Row],[Column1]])), "Yes", "No")</f>
        <v>No</v>
      </c>
      <c r="AH84" s="98" t="str">
        <f>IF(ISNUMBER(SEARCH("Report immediately to direct supervisor", Officials_Data[[#This Row],[Column1]])), "Yes", "No")</f>
        <v>Yes</v>
      </c>
      <c r="AI84" s="3" t="str">
        <f>IF(ISNUMBER(SEARCH("Report immediately to internal investigation body", Officials_Data[[#This Row],[Column1]])), "Yes", "No")</f>
        <v>No</v>
      </c>
      <c r="AJ84" s="3" t="str">
        <f>IF(ISNUMBER(SEARCH("Report immediately to external investigation body", Officials_Data[[#This Row],[Column1]])), "Yes", "No")</f>
        <v>Yes</v>
      </c>
      <c r="AK84" s="3" t="s">
        <v>14</v>
      </c>
      <c r="AL84" s="3" t="s">
        <v>21</v>
      </c>
      <c r="AM84" s="3" t="s">
        <v>21</v>
      </c>
      <c r="AN84" s="3" t="s">
        <v>4</v>
      </c>
      <c r="AO84" s="3" t="s">
        <v>4</v>
      </c>
      <c r="AP84" s="3" t="s">
        <v>4</v>
      </c>
      <c r="AQ84" s="3" t="s">
        <v>4</v>
      </c>
      <c r="AR84" s="3"/>
      <c r="AS84" s="3" t="s">
        <v>4</v>
      </c>
      <c r="AT84" s="3" t="s">
        <v>4</v>
      </c>
      <c r="AU84" s="3" t="s">
        <v>4</v>
      </c>
      <c r="AV84" s="3" t="s">
        <v>4</v>
      </c>
      <c r="AW84" s="3" t="s">
        <v>3</v>
      </c>
      <c r="AX84" s="3" t="s">
        <v>4</v>
      </c>
      <c r="AY84" s="3" t="s">
        <v>5</v>
      </c>
      <c r="AZ84" s="3" t="s">
        <v>5</v>
      </c>
      <c r="BA84" s="3" t="s">
        <v>75</v>
      </c>
    </row>
    <row r="85" spans="1:53" ht="14.4">
      <c r="A85" t="s">
        <v>436</v>
      </c>
      <c r="B85" s="94">
        <v>11903</v>
      </c>
      <c r="C85" s="93" t="s">
        <v>688</v>
      </c>
      <c r="D85" s="88" t="s">
        <v>754</v>
      </c>
      <c r="E85" t="s">
        <v>74</v>
      </c>
      <c r="F85" t="s">
        <v>347</v>
      </c>
      <c r="G85" t="s">
        <v>22</v>
      </c>
      <c r="H85" t="s">
        <v>4</v>
      </c>
      <c r="I85" t="s">
        <v>3</v>
      </c>
      <c r="J85" t="s">
        <v>4</v>
      </c>
      <c r="K85" t="s">
        <v>3</v>
      </c>
      <c r="L85" t="s">
        <v>4</v>
      </c>
      <c r="M85" t="s">
        <v>3</v>
      </c>
      <c r="N85" t="s">
        <v>4</v>
      </c>
      <c r="O85" t="s">
        <v>3</v>
      </c>
      <c r="P85" t="s">
        <v>5</v>
      </c>
      <c r="Q85" t="s">
        <v>11</v>
      </c>
      <c r="R85" t="s">
        <v>4</v>
      </c>
      <c r="S85" t="s">
        <v>3</v>
      </c>
      <c r="T85" t="s">
        <v>3</v>
      </c>
      <c r="U85" t="s">
        <v>4</v>
      </c>
      <c r="V85" t="s">
        <v>12</v>
      </c>
      <c r="W85" t="s">
        <v>11</v>
      </c>
      <c r="X85" t="s">
        <v>3</v>
      </c>
      <c r="Y85" t="s">
        <v>4</v>
      </c>
      <c r="Z85" t="s">
        <v>3</v>
      </c>
      <c r="AA85" t="s">
        <v>4</v>
      </c>
      <c r="AB85" t="s">
        <v>3</v>
      </c>
      <c r="AC85" t="s">
        <v>4</v>
      </c>
      <c r="AD85" t="s">
        <v>4</v>
      </c>
      <c r="AE85" s="3" t="s">
        <v>759</v>
      </c>
      <c r="AF85" s="3" t="str">
        <f>IF(ISNUMBER(SEARCH("Do nothing", Officials_Data[[#This Row],[Column1]])), "Yes", "No")</f>
        <v>No</v>
      </c>
      <c r="AG85" s="98" t="str">
        <f>IF(ISNUMBER(SEARCH("Talk to the colleague about his/her behavior", Officials_Data[[#This Row],[Column1]])), "Yes", "No")</f>
        <v>Yes</v>
      </c>
      <c r="AH85" s="98" t="str">
        <f>IF(ISNUMBER(SEARCH("Report immediately to direct supervisor", Officials_Data[[#This Row],[Column1]])), "Yes", "No")</f>
        <v>Yes</v>
      </c>
      <c r="AI85" s="3" t="str">
        <f>IF(ISNUMBER(SEARCH("Report immediately to internal investigation body", Officials_Data[[#This Row],[Column1]])), "Yes", "No")</f>
        <v>No</v>
      </c>
      <c r="AJ85" s="3" t="str">
        <f>IF(ISNUMBER(SEARCH("Report immediately to external investigation body", Officials_Data[[#This Row],[Column1]])), "Yes", "No")</f>
        <v>No</v>
      </c>
      <c r="AK85" s="3" t="s">
        <v>14</v>
      </c>
      <c r="AL85" s="3" t="s">
        <v>21</v>
      </c>
      <c r="AM85" s="3" t="s">
        <v>21</v>
      </c>
      <c r="AN85" s="3" t="s">
        <v>4</v>
      </c>
      <c r="AO85" s="3" t="s">
        <v>3</v>
      </c>
      <c r="AP85" s="3" t="s">
        <v>4</v>
      </c>
      <c r="AQ85" s="3" t="s">
        <v>4</v>
      </c>
      <c r="AR85" s="3"/>
      <c r="AS85" s="3" t="s">
        <v>5</v>
      </c>
      <c r="AT85" s="3" t="s">
        <v>4</v>
      </c>
      <c r="AU85" s="3" t="s">
        <v>4</v>
      </c>
      <c r="AV85" s="3" t="s">
        <v>4</v>
      </c>
      <c r="AW85" s="3" t="s">
        <v>3</v>
      </c>
      <c r="AX85" s="3" t="s">
        <v>4</v>
      </c>
      <c r="AY85" s="3" t="s">
        <v>4</v>
      </c>
      <c r="AZ85" s="3" t="s">
        <v>4</v>
      </c>
      <c r="BA85" s="3" t="s">
        <v>73</v>
      </c>
    </row>
    <row r="86" spans="1:53" ht="14.4">
      <c r="A86" t="s">
        <v>437</v>
      </c>
      <c r="B86" s="94">
        <v>11904</v>
      </c>
      <c r="C86" s="93" t="s">
        <v>688</v>
      </c>
      <c r="D86" s="88" t="s">
        <v>754</v>
      </c>
      <c r="E86" t="s">
        <v>72</v>
      </c>
      <c r="F86" t="s">
        <v>350</v>
      </c>
      <c r="G86" t="s">
        <v>22</v>
      </c>
      <c r="H86" t="s">
        <v>4</v>
      </c>
      <c r="I86" t="s">
        <v>4</v>
      </c>
      <c r="J86" t="s">
        <v>5</v>
      </c>
      <c r="K86" t="s">
        <v>4</v>
      </c>
      <c r="L86" t="s">
        <v>5</v>
      </c>
      <c r="M86" t="s">
        <v>4</v>
      </c>
      <c r="N86" t="s">
        <v>4</v>
      </c>
      <c r="O86" t="s">
        <v>5</v>
      </c>
      <c r="P86" t="s">
        <v>4</v>
      </c>
      <c r="Q86" t="s">
        <v>11</v>
      </c>
      <c r="R86" t="s">
        <v>4</v>
      </c>
      <c r="S86" t="s">
        <v>5</v>
      </c>
      <c r="T86" t="s">
        <v>4</v>
      </c>
      <c r="U86" t="s">
        <v>5</v>
      </c>
      <c r="V86" t="s">
        <v>10</v>
      </c>
      <c r="W86" t="s">
        <v>10</v>
      </c>
      <c r="X86" t="s">
        <v>4</v>
      </c>
      <c r="Y86" t="s">
        <v>4</v>
      </c>
      <c r="Z86" t="s">
        <v>5</v>
      </c>
      <c r="AA86" t="s">
        <v>5</v>
      </c>
      <c r="AB86" t="s">
        <v>5</v>
      </c>
      <c r="AC86" t="s">
        <v>5</v>
      </c>
      <c r="AD86" t="s">
        <v>6</v>
      </c>
      <c r="AE86" s="3" t="s">
        <v>755</v>
      </c>
      <c r="AF86" s="3" t="str">
        <f>IF(ISNUMBER(SEARCH("Do nothing", Officials_Data[[#This Row],[Column1]])), "Yes", "No")</f>
        <v>No</v>
      </c>
      <c r="AG86" s="98" t="str">
        <f>IF(ISNUMBER(SEARCH("Talk to the colleague about his/her behavior", Officials_Data[[#This Row],[Column1]])), "Yes", "No")</f>
        <v>Yes</v>
      </c>
      <c r="AH86" s="98" t="str">
        <f>IF(ISNUMBER(SEARCH("Report immediately to direct supervisor", Officials_Data[[#This Row],[Column1]])), "Yes", "No")</f>
        <v>No</v>
      </c>
      <c r="AI86" s="3" t="str">
        <f>IF(ISNUMBER(SEARCH("Report immediately to internal investigation body", Officials_Data[[#This Row],[Column1]])), "Yes", "No")</f>
        <v>No</v>
      </c>
      <c r="AJ86" s="3" t="str">
        <f>IF(ISNUMBER(SEARCH("Report immediately to external investigation body", Officials_Data[[#This Row],[Column1]])), "Yes", "No")</f>
        <v>No</v>
      </c>
      <c r="AK86" s="3" t="s">
        <v>14</v>
      </c>
      <c r="AL86" s="3" t="s">
        <v>21</v>
      </c>
      <c r="AM86" s="3" t="s">
        <v>21</v>
      </c>
      <c r="AN86" s="3" t="s">
        <v>5</v>
      </c>
      <c r="AO86" s="3" t="s">
        <v>6</v>
      </c>
      <c r="AP86" s="3" t="s">
        <v>6</v>
      </c>
      <c r="AQ86" s="3" t="s">
        <v>4</v>
      </c>
      <c r="AR86" s="3"/>
      <c r="AS86" s="3" t="s">
        <v>5</v>
      </c>
      <c r="AT86" s="3" t="s">
        <v>4</v>
      </c>
      <c r="AU86" s="3" t="s">
        <v>5</v>
      </c>
      <c r="AV86" s="3" t="s">
        <v>5</v>
      </c>
      <c r="AW86" s="3" t="s">
        <v>4</v>
      </c>
      <c r="AX86" s="3" t="s">
        <v>5</v>
      </c>
      <c r="AY86" s="3" t="s">
        <v>4</v>
      </c>
      <c r="AZ86" s="3" t="s">
        <v>4</v>
      </c>
      <c r="BA86" s="3" t="s">
        <v>75</v>
      </c>
    </row>
    <row r="87" spans="1:53" ht="14.4">
      <c r="A87" t="s">
        <v>438</v>
      </c>
      <c r="B87" s="94">
        <v>11905</v>
      </c>
      <c r="C87" s="93" t="s">
        <v>688</v>
      </c>
      <c r="D87" s="88" t="s">
        <v>754</v>
      </c>
      <c r="E87" t="s">
        <v>72</v>
      </c>
      <c r="F87" t="s">
        <v>347</v>
      </c>
      <c r="G87" t="s">
        <v>22</v>
      </c>
      <c r="H87" t="s">
        <v>3</v>
      </c>
      <c r="I87" t="s">
        <v>3</v>
      </c>
      <c r="J87" t="s">
        <v>3</v>
      </c>
      <c r="K87" t="s">
        <v>3</v>
      </c>
      <c r="L87" t="s">
        <v>3</v>
      </c>
      <c r="M87" t="s">
        <v>3</v>
      </c>
      <c r="N87" t="s">
        <v>3</v>
      </c>
      <c r="O87" t="s">
        <v>4</v>
      </c>
      <c r="P87" t="s">
        <v>5</v>
      </c>
      <c r="Q87" t="s">
        <v>11</v>
      </c>
      <c r="R87" t="s">
        <v>3</v>
      </c>
      <c r="S87" t="s">
        <v>4</v>
      </c>
      <c r="T87" t="s">
        <v>5</v>
      </c>
      <c r="U87" t="s">
        <v>4</v>
      </c>
      <c r="V87" t="s">
        <v>9</v>
      </c>
      <c r="W87" t="s">
        <v>9</v>
      </c>
      <c r="X87" t="s">
        <v>5</v>
      </c>
      <c r="Y87" t="s">
        <v>5</v>
      </c>
      <c r="Z87" t="s">
        <v>3</v>
      </c>
      <c r="AA87" t="s">
        <v>4</v>
      </c>
      <c r="AB87" t="s">
        <v>3</v>
      </c>
      <c r="AC87" t="s">
        <v>3</v>
      </c>
      <c r="AD87" t="s">
        <v>3</v>
      </c>
      <c r="AE87" s="3" t="s">
        <v>129</v>
      </c>
      <c r="AF87" s="3" t="str">
        <f>IF(ISNUMBER(SEARCH("Do nothing", Officials_Data[[#This Row],[Column1]])), "Yes", "No")</f>
        <v>No</v>
      </c>
      <c r="AG87" s="98" t="str">
        <f>IF(ISNUMBER(SEARCH("Talk to the colleague about his/her behavior", Officials_Data[[#This Row],[Column1]])), "Yes", "No")</f>
        <v>No</v>
      </c>
      <c r="AH87" s="98" t="str">
        <f>IF(ISNUMBER(SEARCH("Report immediately to direct supervisor", Officials_Data[[#This Row],[Column1]])), "Yes", "No")</f>
        <v>Yes</v>
      </c>
      <c r="AI87" s="3" t="str">
        <f>IF(ISNUMBER(SEARCH("Report immediately to internal investigation body", Officials_Data[[#This Row],[Column1]])), "Yes", "No")</f>
        <v>No</v>
      </c>
      <c r="AJ87" s="3" t="str">
        <f>IF(ISNUMBER(SEARCH("Report immediately to external investigation body", Officials_Data[[#This Row],[Column1]])), "Yes", "No")</f>
        <v>No</v>
      </c>
      <c r="AK87" s="3" t="s">
        <v>14</v>
      </c>
      <c r="AL87" s="3" t="s">
        <v>21</v>
      </c>
      <c r="AM87" s="3" t="s">
        <v>21</v>
      </c>
      <c r="AN87" s="3" t="s">
        <v>3</v>
      </c>
      <c r="AO87" s="3" t="s">
        <v>3</v>
      </c>
      <c r="AP87" s="3" t="s">
        <v>3</v>
      </c>
      <c r="AQ87" s="3" t="s">
        <v>3</v>
      </c>
      <c r="AR87" s="3"/>
      <c r="AS87" s="3" t="s">
        <v>4</v>
      </c>
      <c r="AT87" s="3" t="s">
        <v>6</v>
      </c>
      <c r="AU87" s="3" t="s">
        <v>4</v>
      </c>
      <c r="AV87" s="3" t="s">
        <v>3</v>
      </c>
      <c r="AW87" s="3" t="s">
        <v>3</v>
      </c>
      <c r="AX87" s="3" t="s">
        <v>4</v>
      </c>
      <c r="AY87" s="3" t="s">
        <v>3</v>
      </c>
      <c r="AZ87" s="3" t="s">
        <v>3</v>
      </c>
      <c r="BA87" s="3" t="s">
        <v>75</v>
      </c>
    </row>
    <row r="88" spans="1:53" ht="14.4">
      <c r="A88" t="s">
        <v>439</v>
      </c>
      <c r="B88" s="94">
        <v>11906</v>
      </c>
      <c r="C88" s="93" t="s">
        <v>688</v>
      </c>
      <c r="D88" s="88" t="s">
        <v>754</v>
      </c>
      <c r="E88" t="s">
        <v>72</v>
      </c>
      <c r="F88" t="s">
        <v>350</v>
      </c>
      <c r="G88" t="s">
        <v>22</v>
      </c>
      <c r="H88" t="s">
        <v>3</v>
      </c>
      <c r="I88" t="s">
        <v>4</v>
      </c>
      <c r="J88" t="s">
        <v>4</v>
      </c>
      <c r="K88" t="s">
        <v>3</v>
      </c>
      <c r="L88" t="s">
        <v>4</v>
      </c>
      <c r="M88" t="s">
        <v>4</v>
      </c>
      <c r="N88" t="s">
        <v>4</v>
      </c>
      <c r="O88" t="s">
        <v>4</v>
      </c>
      <c r="P88" t="s">
        <v>6</v>
      </c>
      <c r="Q88" t="s">
        <v>12</v>
      </c>
      <c r="R88" t="s">
        <v>4</v>
      </c>
      <c r="S88" t="s">
        <v>4</v>
      </c>
      <c r="T88" t="s">
        <v>3</v>
      </c>
      <c r="U88" t="s">
        <v>6</v>
      </c>
      <c r="V88" t="s">
        <v>9</v>
      </c>
      <c r="W88" t="s">
        <v>9</v>
      </c>
      <c r="X88" t="s">
        <v>3</v>
      </c>
      <c r="Y88" t="s">
        <v>6</v>
      </c>
      <c r="Z88" t="s">
        <v>4</v>
      </c>
      <c r="AA88" t="s">
        <v>5</v>
      </c>
      <c r="AB88" t="s">
        <v>4</v>
      </c>
      <c r="AC88" t="s">
        <v>6</v>
      </c>
      <c r="AD88" t="s">
        <v>5</v>
      </c>
      <c r="AE88" s="3" t="s">
        <v>755</v>
      </c>
      <c r="AF88" s="3" t="str">
        <f>IF(ISNUMBER(SEARCH("Do nothing", Officials_Data[[#This Row],[Column1]])), "Yes", "No")</f>
        <v>No</v>
      </c>
      <c r="AG88" s="98" t="str">
        <f>IF(ISNUMBER(SEARCH("Talk to the colleague about his/her behavior", Officials_Data[[#This Row],[Column1]])), "Yes", "No")</f>
        <v>Yes</v>
      </c>
      <c r="AH88" s="98" t="str">
        <f>IF(ISNUMBER(SEARCH("Report immediately to direct supervisor", Officials_Data[[#This Row],[Column1]])), "Yes", "No")</f>
        <v>No</v>
      </c>
      <c r="AI88" s="3" t="str">
        <f>IF(ISNUMBER(SEARCH("Report immediately to internal investigation body", Officials_Data[[#This Row],[Column1]])), "Yes", "No")</f>
        <v>No</v>
      </c>
      <c r="AJ88" s="3" t="str">
        <f>IF(ISNUMBER(SEARCH("Report immediately to external investigation body", Officials_Data[[#This Row],[Column1]])), "Yes", "No")</f>
        <v>No</v>
      </c>
      <c r="AK88" s="3" t="s">
        <v>14</v>
      </c>
      <c r="AL88" s="3" t="s">
        <v>21</v>
      </c>
      <c r="AM88" s="3" t="s">
        <v>21</v>
      </c>
      <c r="AN88" s="3" t="s">
        <v>4</v>
      </c>
      <c r="AO88" s="3" t="s">
        <v>5</v>
      </c>
      <c r="AP88" s="3" t="s">
        <v>5</v>
      </c>
      <c r="AQ88" s="3" t="s">
        <v>4</v>
      </c>
      <c r="AR88" s="3"/>
      <c r="AS88" s="3" t="s">
        <v>6</v>
      </c>
      <c r="AT88" s="3" t="s">
        <v>6</v>
      </c>
      <c r="AU88" s="3" t="s">
        <v>6</v>
      </c>
      <c r="AV88" s="3" t="s">
        <v>6</v>
      </c>
      <c r="AW88" s="3" t="s">
        <v>4</v>
      </c>
      <c r="AX88" s="3" t="s">
        <v>5</v>
      </c>
      <c r="AY88" s="3" t="s">
        <v>4</v>
      </c>
      <c r="AZ88" s="3" t="s">
        <v>3</v>
      </c>
      <c r="BA88" s="3" t="s">
        <v>75</v>
      </c>
    </row>
    <row r="89" spans="1:53" ht="14.4">
      <c r="A89" t="s">
        <v>440</v>
      </c>
      <c r="B89" s="94">
        <v>11907</v>
      </c>
      <c r="C89" s="93" t="s">
        <v>688</v>
      </c>
      <c r="D89" s="88" t="s">
        <v>754</v>
      </c>
      <c r="E89" t="s">
        <v>72</v>
      </c>
      <c r="F89" t="s">
        <v>347</v>
      </c>
      <c r="G89" t="s">
        <v>22</v>
      </c>
      <c r="H89" t="s">
        <v>4</v>
      </c>
      <c r="I89" t="s">
        <v>5</v>
      </c>
      <c r="J89" t="s">
        <v>4</v>
      </c>
      <c r="K89" t="s">
        <v>3</v>
      </c>
      <c r="L89" t="s">
        <v>4</v>
      </c>
      <c r="M89" t="s">
        <v>5</v>
      </c>
      <c r="N89" t="s">
        <v>5</v>
      </c>
      <c r="O89" t="s">
        <v>5</v>
      </c>
      <c r="P89" t="s">
        <v>5</v>
      </c>
      <c r="Q89" t="s">
        <v>11</v>
      </c>
      <c r="R89" t="s">
        <v>5</v>
      </c>
      <c r="S89" t="s">
        <v>5</v>
      </c>
      <c r="T89" t="s">
        <v>4</v>
      </c>
      <c r="U89" t="s">
        <v>4</v>
      </c>
      <c r="V89" t="s">
        <v>9</v>
      </c>
      <c r="W89" t="s">
        <v>9</v>
      </c>
      <c r="X89" t="s">
        <v>5</v>
      </c>
      <c r="Y89" t="s">
        <v>4</v>
      </c>
      <c r="Z89" t="s">
        <v>5</v>
      </c>
      <c r="AA89" t="s">
        <v>4</v>
      </c>
      <c r="AB89" t="s">
        <v>4</v>
      </c>
      <c r="AC89" t="s">
        <v>4</v>
      </c>
      <c r="AD89" t="s">
        <v>5</v>
      </c>
      <c r="AE89" s="3" t="s">
        <v>764</v>
      </c>
      <c r="AF89" s="3" t="str">
        <f>IF(ISNUMBER(SEARCH("Do nothing", Officials_Data[[#This Row],[Column1]])), "Yes", "No")</f>
        <v>No</v>
      </c>
      <c r="AG89" s="98" t="str">
        <f>IF(ISNUMBER(SEARCH("Talk to the colleague about his/her behavior", Officials_Data[[#This Row],[Column1]])), "Yes", "No")</f>
        <v>No</v>
      </c>
      <c r="AH89" s="98" t="str">
        <f>IF(ISNUMBER(SEARCH("Report immediately to direct supervisor", Officials_Data[[#This Row],[Column1]])), "Yes", "No")</f>
        <v>Yes</v>
      </c>
      <c r="AI89" s="3" t="str">
        <f>IF(ISNUMBER(SEARCH("Report immediately to internal investigation body", Officials_Data[[#This Row],[Column1]])), "Yes", "No")</f>
        <v>Yes</v>
      </c>
      <c r="AJ89" s="3" t="str">
        <f>IF(ISNUMBER(SEARCH("Report immediately to external investigation body", Officials_Data[[#This Row],[Column1]])), "Yes", "No")</f>
        <v>No</v>
      </c>
      <c r="AK89" s="3" t="s">
        <v>14</v>
      </c>
      <c r="AL89" s="3" t="s">
        <v>21</v>
      </c>
      <c r="AM89" s="3" t="s">
        <v>21</v>
      </c>
      <c r="AN89" s="3" t="s">
        <v>4</v>
      </c>
      <c r="AO89" s="3" t="s">
        <v>4</v>
      </c>
      <c r="AP89" s="3" t="s">
        <v>4</v>
      </c>
      <c r="AQ89" s="3" t="s">
        <v>4</v>
      </c>
      <c r="AR89" s="3"/>
      <c r="AS89" s="3" t="s">
        <v>4</v>
      </c>
      <c r="AT89" s="3" t="s">
        <v>5</v>
      </c>
      <c r="AU89" s="3" t="s">
        <v>5</v>
      </c>
      <c r="AV89" s="3" t="s">
        <v>4</v>
      </c>
      <c r="AW89" s="3" t="s">
        <v>4</v>
      </c>
      <c r="AX89" s="3" t="s">
        <v>5</v>
      </c>
      <c r="AY89" s="3" t="s">
        <v>4</v>
      </c>
      <c r="AZ89" s="3" t="s">
        <v>4</v>
      </c>
      <c r="BA89" s="3" t="s">
        <v>75</v>
      </c>
    </row>
    <row r="90" spans="1:53" ht="14.4">
      <c r="A90" t="s">
        <v>441</v>
      </c>
      <c r="B90" s="94">
        <v>11908</v>
      </c>
      <c r="C90" s="93" t="s">
        <v>688</v>
      </c>
      <c r="D90" s="88" t="s">
        <v>754</v>
      </c>
      <c r="E90" t="s">
        <v>72</v>
      </c>
      <c r="F90" t="s">
        <v>346</v>
      </c>
      <c r="G90" t="s">
        <v>22</v>
      </c>
      <c r="H90" t="s">
        <v>4</v>
      </c>
      <c r="I90" t="s">
        <v>3</v>
      </c>
      <c r="J90" t="s">
        <v>4</v>
      </c>
      <c r="K90" t="s">
        <v>5</v>
      </c>
      <c r="L90" t="s">
        <v>3</v>
      </c>
      <c r="M90" t="s">
        <v>3</v>
      </c>
      <c r="N90" t="s">
        <v>3</v>
      </c>
      <c r="O90" t="s">
        <v>4</v>
      </c>
      <c r="P90" t="s">
        <v>4</v>
      </c>
      <c r="Q90" t="s">
        <v>11</v>
      </c>
      <c r="R90" t="s">
        <v>3</v>
      </c>
      <c r="S90" t="s">
        <v>3</v>
      </c>
      <c r="T90" t="s">
        <v>4</v>
      </c>
      <c r="U90" t="s">
        <v>4</v>
      </c>
      <c r="V90" t="s">
        <v>10</v>
      </c>
      <c r="W90" t="s">
        <v>9</v>
      </c>
      <c r="X90" t="s">
        <v>3</v>
      </c>
      <c r="Y90" t="s">
        <v>5</v>
      </c>
      <c r="Z90" t="s">
        <v>4</v>
      </c>
      <c r="AA90" t="s">
        <v>4</v>
      </c>
      <c r="AB90" t="s">
        <v>3</v>
      </c>
      <c r="AC90" t="s">
        <v>4</v>
      </c>
      <c r="AD90" t="s">
        <v>4</v>
      </c>
      <c r="AE90" s="3" t="s">
        <v>129</v>
      </c>
      <c r="AF90" s="3" t="str">
        <f>IF(ISNUMBER(SEARCH("Do nothing", Officials_Data[[#This Row],[Column1]])), "Yes", "No")</f>
        <v>No</v>
      </c>
      <c r="AG90" s="98" t="str">
        <f>IF(ISNUMBER(SEARCH("Talk to the colleague about his/her behavior", Officials_Data[[#This Row],[Column1]])), "Yes", "No")</f>
        <v>No</v>
      </c>
      <c r="AH90" s="98" t="str">
        <f>IF(ISNUMBER(SEARCH("Report immediately to direct supervisor", Officials_Data[[#This Row],[Column1]])), "Yes", "No")</f>
        <v>Yes</v>
      </c>
      <c r="AI90" s="3" t="str">
        <f>IF(ISNUMBER(SEARCH("Report immediately to internal investigation body", Officials_Data[[#This Row],[Column1]])), "Yes", "No")</f>
        <v>No</v>
      </c>
      <c r="AJ90" s="3" t="str">
        <f>IF(ISNUMBER(SEARCH("Report immediately to external investigation body", Officials_Data[[#This Row],[Column1]])), "Yes", "No")</f>
        <v>No</v>
      </c>
      <c r="AK90" s="3" t="s">
        <v>14</v>
      </c>
      <c r="AL90" s="3" t="s">
        <v>21</v>
      </c>
      <c r="AM90" s="3" t="s">
        <v>21</v>
      </c>
      <c r="AN90" s="3" t="s">
        <v>3</v>
      </c>
      <c r="AO90" s="3" t="s">
        <v>4</v>
      </c>
      <c r="AP90" s="3" t="s">
        <v>3</v>
      </c>
      <c r="AQ90" s="3" t="s">
        <v>3</v>
      </c>
      <c r="AR90" s="3"/>
      <c r="AS90" s="3" t="s">
        <v>4</v>
      </c>
      <c r="AT90" s="3" t="s">
        <v>3</v>
      </c>
      <c r="AU90" s="3" t="s">
        <v>5</v>
      </c>
      <c r="AV90" s="3" t="s">
        <v>4</v>
      </c>
      <c r="AW90" s="3" t="s">
        <v>4</v>
      </c>
      <c r="AX90" s="3" t="s">
        <v>4</v>
      </c>
      <c r="AY90" s="3" t="s">
        <v>4</v>
      </c>
      <c r="AZ90" s="3" t="s">
        <v>3</v>
      </c>
      <c r="BA90" s="3" t="s">
        <v>73</v>
      </c>
    </row>
    <row r="91" spans="1:53" ht="14.4">
      <c r="A91" t="s">
        <v>442</v>
      </c>
      <c r="B91" s="94">
        <v>11909</v>
      </c>
      <c r="C91" s="93" t="s">
        <v>688</v>
      </c>
      <c r="D91" s="88" t="s">
        <v>754</v>
      </c>
      <c r="E91" t="s">
        <v>72</v>
      </c>
      <c r="F91" t="s">
        <v>347</v>
      </c>
      <c r="G91" t="s">
        <v>22</v>
      </c>
      <c r="H91" t="s">
        <v>4</v>
      </c>
      <c r="I91" t="s">
        <v>4</v>
      </c>
      <c r="J91" t="s">
        <v>4</v>
      </c>
      <c r="K91" t="s">
        <v>4</v>
      </c>
      <c r="L91" t="s">
        <v>4</v>
      </c>
      <c r="M91" t="s">
        <v>4</v>
      </c>
      <c r="N91" t="s">
        <v>4</v>
      </c>
      <c r="O91" t="s">
        <v>4</v>
      </c>
      <c r="P91" t="s">
        <v>5</v>
      </c>
      <c r="Q91" t="s">
        <v>12</v>
      </c>
      <c r="R91" t="s">
        <v>4</v>
      </c>
      <c r="S91" t="s">
        <v>4</v>
      </c>
      <c r="T91" t="s">
        <v>4</v>
      </c>
      <c r="U91" t="s">
        <v>4</v>
      </c>
      <c r="V91" t="s">
        <v>11</v>
      </c>
      <c r="W91" t="s">
        <v>12</v>
      </c>
      <c r="X91" t="s">
        <v>4</v>
      </c>
      <c r="Y91" t="s">
        <v>5</v>
      </c>
      <c r="Z91" t="s">
        <v>4</v>
      </c>
      <c r="AA91" t="s">
        <v>4</v>
      </c>
      <c r="AB91" t="s">
        <v>4</v>
      </c>
      <c r="AC91" t="s">
        <v>4</v>
      </c>
      <c r="AD91" t="s">
        <v>4</v>
      </c>
      <c r="AE91" s="3" t="s">
        <v>129</v>
      </c>
      <c r="AF91" s="3" t="str">
        <f>IF(ISNUMBER(SEARCH("Do nothing", Officials_Data[[#This Row],[Column1]])), "Yes", "No")</f>
        <v>No</v>
      </c>
      <c r="AG91" s="98" t="str">
        <f>IF(ISNUMBER(SEARCH("Talk to the colleague about his/her behavior", Officials_Data[[#This Row],[Column1]])), "Yes", "No")</f>
        <v>No</v>
      </c>
      <c r="AH91" s="98" t="str">
        <f>IF(ISNUMBER(SEARCH("Report immediately to direct supervisor", Officials_Data[[#This Row],[Column1]])), "Yes", "No")</f>
        <v>Yes</v>
      </c>
      <c r="AI91" s="3" t="str">
        <f>IF(ISNUMBER(SEARCH("Report immediately to internal investigation body", Officials_Data[[#This Row],[Column1]])), "Yes", "No")</f>
        <v>No</v>
      </c>
      <c r="AJ91" s="3" t="str">
        <f>IF(ISNUMBER(SEARCH("Report immediately to external investigation body", Officials_Data[[#This Row],[Column1]])), "Yes", "No")</f>
        <v>No</v>
      </c>
      <c r="AK91" s="3" t="s">
        <v>14</v>
      </c>
      <c r="AL91" s="3" t="s">
        <v>21</v>
      </c>
      <c r="AM91" s="3" t="s">
        <v>21</v>
      </c>
      <c r="AN91" s="3" t="s">
        <v>4</v>
      </c>
      <c r="AO91" s="3" t="s">
        <v>4</v>
      </c>
      <c r="AP91" s="3" t="s">
        <v>4</v>
      </c>
      <c r="AQ91" s="3" t="s">
        <v>4</v>
      </c>
      <c r="AR91" s="3"/>
      <c r="AS91" s="3" t="s">
        <v>4</v>
      </c>
      <c r="AT91" s="3" t="s">
        <v>5</v>
      </c>
      <c r="AU91" s="3" t="s">
        <v>4</v>
      </c>
      <c r="AV91" s="3" t="s">
        <v>4</v>
      </c>
      <c r="AW91" s="3" t="s">
        <v>4</v>
      </c>
      <c r="AX91" s="3" t="s">
        <v>4</v>
      </c>
      <c r="AY91" s="3" t="s">
        <v>4</v>
      </c>
      <c r="AZ91" s="3" t="s">
        <v>4</v>
      </c>
      <c r="BA91" s="3" t="s">
        <v>75</v>
      </c>
    </row>
    <row r="92" spans="1:53" ht="14.4">
      <c r="A92" t="s">
        <v>443</v>
      </c>
      <c r="B92" s="94">
        <v>11910</v>
      </c>
      <c r="C92" s="93" t="s">
        <v>688</v>
      </c>
      <c r="D92" s="88" t="s">
        <v>754</v>
      </c>
      <c r="E92" t="s">
        <v>72</v>
      </c>
      <c r="F92" t="s">
        <v>347</v>
      </c>
      <c r="G92" t="s">
        <v>21</v>
      </c>
      <c r="H92" t="s">
        <v>4</v>
      </c>
      <c r="I92" t="s">
        <v>3</v>
      </c>
      <c r="J92" t="s">
        <v>4</v>
      </c>
      <c r="K92" t="s">
        <v>3</v>
      </c>
      <c r="L92" t="s">
        <v>4</v>
      </c>
      <c r="M92" t="s">
        <v>3</v>
      </c>
      <c r="N92" t="s">
        <v>3</v>
      </c>
      <c r="O92" t="s">
        <v>4</v>
      </c>
      <c r="P92" t="s">
        <v>5</v>
      </c>
      <c r="Q92" t="s">
        <v>12</v>
      </c>
      <c r="R92" t="s">
        <v>4</v>
      </c>
      <c r="S92" t="s">
        <v>4</v>
      </c>
      <c r="T92" t="s">
        <v>4</v>
      </c>
      <c r="U92" t="s">
        <v>6</v>
      </c>
      <c r="V92" t="s">
        <v>9</v>
      </c>
      <c r="W92" t="s">
        <v>9</v>
      </c>
      <c r="X92" t="s">
        <v>4</v>
      </c>
      <c r="Y92" t="s">
        <v>6</v>
      </c>
      <c r="Z92" t="s">
        <v>4</v>
      </c>
      <c r="AA92" t="s">
        <v>4</v>
      </c>
      <c r="AB92" t="s">
        <v>4</v>
      </c>
      <c r="AC92" t="s">
        <v>4</v>
      </c>
      <c r="AD92" t="s">
        <v>4</v>
      </c>
      <c r="AE92" s="3" t="s">
        <v>129</v>
      </c>
      <c r="AF92" s="3" t="str">
        <f>IF(ISNUMBER(SEARCH("Do nothing", Officials_Data[[#This Row],[Column1]])), "Yes", "No")</f>
        <v>No</v>
      </c>
      <c r="AG92" s="98" t="str">
        <f>IF(ISNUMBER(SEARCH("Talk to the colleague about his/her behavior", Officials_Data[[#This Row],[Column1]])), "Yes", "No")</f>
        <v>No</v>
      </c>
      <c r="AH92" s="98" t="str">
        <f>IF(ISNUMBER(SEARCH("Report immediately to direct supervisor", Officials_Data[[#This Row],[Column1]])), "Yes", "No")</f>
        <v>Yes</v>
      </c>
      <c r="AI92" s="3" t="str">
        <f>IF(ISNUMBER(SEARCH("Report immediately to internal investigation body", Officials_Data[[#This Row],[Column1]])), "Yes", "No")</f>
        <v>No</v>
      </c>
      <c r="AJ92" s="3" t="str">
        <f>IF(ISNUMBER(SEARCH("Report immediately to external investigation body", Officials_Data[[#This Row],[Column1]])), "Yes", "No")</f>
        <v>No</v>
      </c>
      <c r="AK92" s="3" t="s">
        <v>14</v>
      </c>
      <c r="AL92" s="3" t="s">
        <v>21</v>
      </c>
      <c r="AM92" s="3" t="s">
        <v>21</v>
      </c>
      <c r="AN92" s="3" t="s">
        <v>3</v>
      </c>
      <c r="AO92" s="3" t="s">
        <v>5</v>
      </c>
      <c r="AP92" s="3" t="s">
        <v>4</v>
      </c>
      <c r="AQ92" s="3" t="s">
        <v>3</v>
      </c>
      <c r="AR92" s="3"/>
      <c r="AS92" s="3" t="s">
        <v>5</v>
      </c>
      <c r="AT92" s="3" t="s">
        <v>5</v>
      </c>
      <c r="AU92" s="3" t="s">
        <v>5</v>
      </c>
      <c r="AV92" s="3" t="s">
        <v>3</v>
      </c>
      <c r="AW92" s="3" t="s">
        <v>3</v>
      </c>
      <c r="AX92" s="3" t="s">
        <v>4</v>
      </c>
      <c r="AY92" s="3" t="s">
        <v>3</v>
      </c>
      <c r="AZ92" s="3" t="s">
        <v>3</v>
      </c>
      <c r="BA92" s="3" t="s">
        <v>73</v>
      </c>
    </row>
    <row r="93" spans="1:53" ht="14.4">
      <c r="A93" t="s">
        <v>444</v>
      </c>
      <c r="B93" s="94">
        <v>11911</v>
      </c>
      <c r="C93" s="93" t="s">
        <v>688</v>
      </c>
      <c r="D93" s="88" t="s">
        <v>754</v>
      </c>
      <c r="E93" t="s">
        <v>74</v>
      </c>
      <c r="F93" t="s">
        <v>347</v>
      </c>
      <c r="G93" t="s">
        <v>22</v>
      </c>
      <c r="H93" t="s">
        <v>4</v>
      </c>
      <c r="I93" t="s">
        <v>3</v>
      </c>
      <c r="J93" t="s">
        <v>3</v>
      </c>
      <c r="K93" t="s">
        <v>3</v>
      </c>
      <c r="L93" t="s">
        <v>3</v>
      </c>
      <c r="M93" t="s">
        <v>3</v>
      </c>
      <c r="N93" t="s">
        <v>3</v>
      </c>
      <c r="O93" t="s">
        <v>4</v>
      </c>
      <c r="P93" t="s">
        <v>5</v>
      </c>
      <c r="Q93" t="s">
        <v>12</v>
      </c>
      <c r="R93" t="s">
        <v>3</v>
      </c>
      <c r="S93" t="s">
        <v>3</v>
      </c>
      <c r="T93" t="s">
        <v>3</v>
      </c>
      <c r="U93" t="s">
        <v>3</v>
      </c>
      <c r="V93" t="s">
        <v>9</v>
      </c>
      <c r="W93" t="s">
        <v>9</v>
      </c>
      <c r="X93" t="s">
        <v>3</v>
      </c>
      <c r="Y93" t="s">
        <v>3</v>
      </c>
      <c r="Z93" t="s">
        <v>3</v>
      </c>
      <c r="AA93" t="s">
        <v>4</v>
      </c>
      <c r="AB93" t="s">
        <v>4</v>
      </c>
      <c r="AC93" t="s">
        <v>4</v>
      </c>
      <c r="AD93" t="s">
        <v>4</v>
      </c>
      <c r="AE93" s="3" t="s">
        <v>131</v>
      </c>
      <c r="AF93" s="3" t="str">
        <f>IF(ISNUMBER(SEARCH("Do nothing", Officials_Data[[#This Row],[Column1]])), "Yes", "No")</f>
        <v>No</v>
      </c>
      <c r="AG93" s="98" t="str">
        <f>IF(ISNUMBER(SEARCH("Talk to the colleague about his/her behavior", Officials_Data[[#This Row],[Column1]])), "Yes", "No")</f>
        <v>No</v>
      </c>
      <c r="AH93" s="98" t="str">
        <f>IF(ISNUMBER(SEARCH("Report immediately to direct supervisor", Officials_Data[[#This Row],[Column1]])), "Yes", "No")</f>
        <v>No</v>
      </c>
      <c r="AI93" s="3" t="str">
        <f>IF(ISNUMBER(SEARCH("Report immediately to internal investigation body", Officials_Data[[#This Row],[Column1]])), "Yes", "No")</f>
        <v>Yes</v>
      </c>
      <c r="AJ93" s="3" t="str">
        <f>IF(ISNUMBER(SEARCH("Report immediately to external investigation body", Officials_Data[[#This Row],[Column1]])), "Yes", "No")</f>
        <v>No</v>
      </c>
      <c r="AK93" s="3" t="s">
        <v>14</v>
      </c>
      <c r="AL93" s="3" t="s">
        <v>21</v>
      </c>
      <c r="AM93" s="3" t="s">
        <v>21</v>
      </c>
      <c r="AN93" s="3" t="s">
        <v>3</v>
      </c>
      <c r="AO93" s="3" t="s">
        <v>4</v>
      </c>
      <c r="AP93" s="3" t="s">
        <v>3</v>
      </c>
      <c r="AQ93" s="3" t="s">
        <v>3</v>
      </c>
      <c r="AR93" s="3"/>
      <c r="AS93" s="3" t="s">
        <v>5</v>
      </c>
      <c r="AT93" s="3" t="s">
        <v>3</v>
      </c>
      <c r="AU93" s="3" t="s">
        <v>5</v>
      </c>
      <c r="AV93" s="3" t="s">
        <v>4</v>
      </c>
      <c r="AW93" s="3" t="s">
        <v>3</v>
      </c>
      <c r="AX93" s="3" t="s">
        <v>4</v>
      </c>
      <c r="AY93" s="3" t="s">
        <v>3</v>
      </c>
      <c r="AZ93" s="3" t="s">
        <v>3</v>
      </c>
      <c r="BA93" s="3" t="s">
        <v>73</v>
      </c>
    </row>
    <row r="94" spans="1:53" ht="14.4">
      <c r="A94" t="s">
        <v>445</v>
      </c>
      <c r="B94" s="94">
        <v>11912</v>
      </c>
      <c r="C94" s="93" t="s">
        <v>688</v>
      </c>
      <c r="D94" s="88" t="s">
        <v>754</v>
      </c>
      <c r="E94" t="s">
        <v>72</v>
      </c>
      <c r="F94" t="s">
        <v>350</v>
      </c>
      <c r="G94" t="s">
        <v>21</v>
      </c>
      <c r="H94" t="s">
        <v>4</v>
      </c>
      <c r="I94" t="s">
        <v>3</v>
      </c>
      <c r="J94" t="s">
        <v>4</v>
      </c>
      <c r="K94" t="s">
        <v>3</v>
      </c>
      <c r="L94" t="s">
        <v>3</v>
      </c>
      <c r="M94" t="s">
        <v>3</v>
      </c>
      <c r="N94" t="s">
        <v>4</v>
      </c>
      <c r="O94" t="s">
        <v>4</v>
      </c>
      <c r="P94" t="s">
        <v>5</v>
      </c>
      <c r="Q94" t="s">
        <v>12</v>
      </c>
      <c r="R94" t="s">
        <v>5</v>
      </c>
      <c r="S94" t="s">
        <v>4</v>
      </c>
      <c r="T94" t="s">
        <v>3</v>
      </c>
      <c r="U94" t="s">
        <v>4</v>
      </c>
      <c r="V94" t="s">
        <v>9</v>
      </c>
      <c r="W94" t="s">
        <v>9</v>
      </c>
      <c r="X94" t="s">
        <v>3</v>
      </c>
      <c r="Y94" t="s">
        <v>3</v>
      </c>
      <c r="Z94" t="s">
        <v>3</v>
      </c>
      <c r="AA94" t="s">
        <v>3</v>
      </c>
      <c r="AB94" t="s">
        <v>4</v>
      </c>
      <c r="AC94" t="s">
        <v>3</v>
      </c>
      <c r="AD94" t="s">
        <v>3</v>
      </c>
      <c r="AE94" s="3" t="s">
        <v>129</v>
      </c>
      <c r="AF94" s="3" t="str">
        <f>IF(ISNUMBER(SEARCH("Do nothing", Officials_Data[[#This Row],[Column1]])), "Yes", "No")</f>
        <v>No</v>
      </c>
      <c r="AG94" s="98" t="str">
        <f>IF(ISNUMBER(SEARCH("Talk to the colleague about his/her behavior", Officials_Data[[#This Row],[Column1]])), "Yes", "No")</f>
        <v>No</v>
      </c>
      <c r="AH94" s="98" t="str">
        <f>IF(ISNUMBER(SEARCH("Report immediately to direct supervisor", Officials_Data[[#This Row],[Column1]])), "Yes", "No")</f>
        <v>Yes</v>
      </c>
      <c r="AI94" s="3" t="str">
        <f>IF(ISNUMBER(SEARCH("Report immediately to internal investigation body", Officials_Data[[#This Row],[Column1]])), "Yes", "No")</f>
        <v>No</v>
      </c>
      <c r="AJ94" s="3" t="str">
        <f>IF(ISNUMBER(SEARCH("Report immediately to external investigation body", Officials_Data[[#This Row],[Column1]])), "Yes", "No")</f>
        <v>No</v>
      </c>
      <c r="AK94" s="3" t="s">
        <v>14</v>
      </c>
      <c r="AL94" s="3" t="s">
        <v>21</v>
      </c>
      <c r="AM94" s="3" t="s">
        <v>21</v>
      </c>
      <c r="AN94" s="3" t="s">
        <v>3</v>
      </c>
      <c r="AO94" s="3" t="s">
        <v>3</v>
      </c>
      <c r="AP94" s="3" t="s">
        <v>4</v>
      </c>
      <c r="AQ94" s="3" t="s">
        <v>3</v>
      </c>
      <c r="AR94" s="3"/>
      <c r="AS94" s="3" t="s">
        <v>3</v>
      </c>
      <c r="AT94" s="3" t="s">
        <v>3</v>
      </c>
      <c r="AU94" s="3" t="s">
        <v>3</v>
      </c>
      <c r="AV94" s="3" t="s">
        <v>3</v>
      </c>
      <c r="AW94" s="3" t="s">
        <v>4</v>
      </c>
      <c r="AX94" s="3" t="s">
        <v>4</v>
      </c>
      <c r="AY94" s="3" t="s">
        <v>3</v>
      </c>
      <c r="AZ94" s="3" t="s">
        <v>3</v>
      </c>
      <c r="BA94" s="3" t="s">
        <v>75</v>
      </c>
    </row>
    <row r="95" spans="1:53" ht="14.4">
      <c r="A95" t="s">
        <v>446</v>
      </c>
      <c r="B95" s="94">
        <v>11913</v>
      </c>
      <c r="C95" s="93" t="s">
        <v>688</v>
      </c>
      <c r="D95" s="88" t="s">
        <v>754</v>
      </c>
      <c r="E95" t="s">
        <v>72</v>
      </c>
      <c r="F95" t="s">
        <v>347</v>
      </c>
      <c r="G95" t="s">
        <v>22</v>
      </c>
      <c r="H95" t="s">
        <v>3</v>
      </c>
      <c r="I95" t="s">
        <v>3</v>
      </c>
      <c r="J95" t="s">
        <v>3</v>
      </c>
      <c r="K95" t="s">
        <v>3</v>
      </c>
      <c r="L95" t="s">
        <v>3</v>
      </c>
      <c r="M95" t="s">
        <v>3</v>
      </c>
      <c r="N95" t="s">
        <v>4</v>
      </c>
      <c r="O95" t="s">
        <v>4</v>
      </c>
      <c r="P95" t="s">
        <v>4</v>
      </c>
      <c r="Q95" t="s">
        <v>11</v>
      </c>
      <c r="R95" t="s">
        <v>3</v>
      </c>
      <c r="S95" t="s">
        <v>3</v>
      </c>
      <c r="T95" t="s">
        <v>4</v>
      </c>
      <c r="U95" t="s">
        <v>4</v>
      </c>
      <c r="V95" t="s">
        <v>9</v>
      </c>
      <c r="W95" t="s">
        <v>9</v>
      </c>
      <c r="X95" t="s">
        <v>3</v>
      </c>
      <c r="Y95" t="s">
        <v>3</v>
      </c>
      <c r="Z95" t="s">
        <v>3</v>
      </c>
      <c r="AA95" t="s">
        <v>3</v>
      </c>
      <c r="AB95" t="s">
        <v>3</v>
      </c>
      <c r="AC95" t="s">
        <v>3</v>
      </c>
      <c r="AD95" t="s">
        <v>3</v>
      </c>
      <c r="AE95" s="3" t="s">
        <v>129</v>
      </c>
      <c r="AF95" s="3" t="str">
        <f>IF(ISNUMBER(SEARCH("Do nothing", Officials_Data[[#This Row],[Column1]])), "Yes", "No")</f>
        <v>No</v>
      </c>
      <c r="AG95" s="98" t="str">
        <f>IF(ISNUMBER(SEARCH("Talk to the colleague about his/her behavior", Officials_Data[[#This Row],[Column1]])), "Yes", "No")</f>
        <v>No</v>
      </c>
      <c r="AH95" s="98" t="str">
        <f>IF(ISNUMBER(SEARCH("Report immediately to direct supervisor", Officials_Data[[#This Row],[Column1]])), "Yes", "No")</f>
        <v>Yes</v>
      </c>
      <c r="AI95" s="3" t="str">
        <f>IF(ISNUMBER(SEARCH("Report immediately to internal investigation body", Officials_Data[[#This Row],[Column1]])), "Yes", "No")</f>
        <v>No</v>
      </c>
      <c r="AJ95" s="3" t="str">
        <f>IF(ISNUMBER(SEARCH("Report immediately to external investigation body", Officials_Data[[#This Row],[Column1]])), "Yes", "No")</f>
        <v>No</v>
      </c>
      <c r="AK95" s="3" t="s">
        <v>14</v>
      </c>
      <c r="AL95" s="3" t="s">
        <v>21</v>
      </c>
      <c r="AM95" s="3" t="s">
        <v>21</v>
      </c>
      <c r="AN95" s="3" t="s">
        <v>3</v>
      </c>
      <c r="AO95" s="3" t="s">
        <v>3</v>
      </c>
      <c r="AP95" s="3" t="s">
        <v>4</v>
      </c>
      <c r="AQ95" s="3" t="s">
        <v>3</v>
      </c>
      <c r="AR95" s="3"/>
      <c r="AS95" s="3" t="s">
        <v>4</v>
      </c>
      <c r="AT95" s="3" t="s">
        <v>4</v>
      </c>
      <c r="AU95" s="3" t="s">
        <v>3</v>
      </c>
      <c r="AV95" s="3" t="s">
        <v>4</v>
      </c>
      <c r="AW95" s="3" t="s">
        <v>3</v>
      </c>
      <c r="AX95" s="3" t="s">
        <v>4</v>
      </c>
      <c r="AY95" s="3" t="s">
        <v>3</v>
      </c>
      <c r="AZ95" s="3" t="s">
        <v>4</v>
      </c>
      <c r="BA95" s="3" t="s">
        <v>75</v>
      </c>
    </row>
    <row r="96" spans="1:53" ht="14.4">
      <c r="A96" t="s">
        <v>447</v>
      </c>
      <c r="B96" s="94">
        <v>11915</v>
      </c>
      <c r="C96" s="93" t="s">
        <v>688</v>
      </c>
      <c r="D96" s="88" t="s">
        <v>754</v>
      </c>
      <c r="E96" t="s">
        <v>74</v>
      </c>
      <c r="F96" t="s">
        <v>346</v>
      </c>
      <c r="G96" t="s">
        <v>22</v>
      </c>
      <c r="H96" t="s">
        <v>4</v>
      </c>
      <c r="I96" t="s">
        <v>4</v>
      </c>
      <c r="J96" t="s">
        <v>4</v>
      </c>
      <c r="K96" t="s">
        <v>4</v>
      </c>
      <c r="L96" t="s">
        <v>4</v>
      </c>
      <c r="M96" t="s">
        <v>4</v>
      </c>
      <c r="N96" t="s">
        <v>4</v>
      </c>
      <c r="O96" t="s">
        <v>4</v>
      </c>
      <c r="P96" t="s">
        <v>4</v>
      </c>
      <c r="Q96" t="s">
        <v>11</v>
      </c>
      <c r="R96" t="s">
        <v>4</v>
      </c>
      <c r="S96" t="s">
        <v>4</v>
      </c>
      <c r="T96" t="s">
        <v>5</v>
      </c>
      <c r="U96" t="s">
        <v>6</v>
      </c>
      <c r="V96" t="s">
        <v>9</v>
      </c>
      <c r="W96" t="s">
        <v>9</v>
      </c>
      <c r="X96" t="s">
        <v>5</v>
      </c>
      <c r="Y96" t="s">
        <v>4</v>
      </c>
      <c r="Z96" t="s">
        <v>4</v>
      </c>
      <c r="AA96" t="s">
        <v>4</v>
      </c>
      <c r="AB96" t="s">
        <v>5</v>
      </c>
      <c r="AC96" t="s">
        <v>4</v>
      </c>
      <c r="AD96" t="s">
        <v>4</v>
      </c>
      <c r="AE96" s="3" t="s">
        <v>129</v>
      </c>
      <c r="AF96" s="3" t="str">
        <f>IF(ISNUMBER(SEARCH("Do nothing", Officials_Data[[#This Row],[Column1]])), "Yes", "No")</f>
        <v>No</v>
      </c>
      <c r="AG96" s="98" t="str">
        <f>IF(ISNUMBER(SEARCH("Talk to the colleague about his/her behavior", Officials_Data[[#This Row],[Column1]])), "Yes", "No")</f>
        <v>No</v>
      </c>
      <c r="AH96" s="98" t="str">
        <f>IF(ISNUMBER(SEARCH("Report immediately to direct supervisor", Officials_Data[[#This Row],[Column1]])), "Yes", "No")</f>
        <v>Yes</v>
      </c>
      <c r="AI96" s="3" t="str">
        <f>IF(ISNUMBER(SEARCH("Report immediately to internal investigation body", Officials_Data[[#This Row],[Column1]])), "Yes", "No")</f>
        <v>No</v>
      </c>
      <c r="AJ96" s="3" t="str">
        <f>IF(ISNUMBER(SEARCH("Report immediately to external investigation body", Officials_Data[[#This Row],[Column1]])), "Yes", "No")</f>
        <v>No</v>
      </c>
      <c r="AK96" s="3" t="s">
        <v>14</v>
      </c>
      <c r="AL96" s="3" t="s">
        <v>21</v>
      </c>
      <c r="AM96" s="3" t="s">
        <v>21</v>
      </c>
      <c r="AN96" s="3" t="s">
        <v>4</v>
      </c>
      <c r="AO96" s="3" t="s">
        <v>4</v>
      </c>
      <c r="AP96" s="3" t="s">
        <v>4</v>
      </c>
      <c r="AQ96" s="3" t="s">
        <v>4</v>
      </c>
      <c r="AR96" s="3"/>
      <c r="AS96" s="3" t="s">
        <v>4</v>
      </c>
      <c r="AT96" s="3" t="s">
        <v>5</v>
      </c>
      <c r="AU96" s="3" t="s">
        <v>4</v>
      </c>
      <c r="AV96" s="3" t="s">
        <v>4</v>
      </c>
      <c r="AW96" s="3" t="s">
        <v>5</v>
      </c>
      <c r="AX96" s="3" t="s">
        <v>4</v>
      </c>
      <c r="AY96" s="3" t="s">
        <v>4</v>
      </c>
      <c r="AZ96" s="3" t="s">
        <v>4</v>
      </c>
      <c r="BA96" s="3" t="s">
        <v>75</v>
      </c>
    </row>
    <row r="97" spans="1:53" ht="14.4">
      <c r="A97" t="s">
        <v>448</v>
      </c>
      <c r="B97" s="94">
        <v>11916</v>
      </c>
      <c r="C97" s="93" t="s">
        <v>688</v>
      </c>
      <c r="D97" s="88" t="s">
        <v>754</v>
      </c>
      <c r="E97" t="s">
        <v>72</v>
      </c>
      <c r="F97" t="s">
        <v>346</v>
      </c>
      <c r="G97" t="s">
        <v>21</v>
      </c>
      <c r="H97" t="s">
        <v>5</v>
      </c>
      <c r="I97" t="s">
        <v>4</v>
      </c>
      <c r="J97" t="s">
        <v>5</v>
      </c>
      <c r="K97" t="s">
        <v>5</v>
      </c>
      <c r="L97" t="s">
        <v>4</v>
      </c>
      <c r="M97" t="s">
        <v>5</v>
      </c>
      <c r="N97" t="s">
        <v>4</v>
      </c>
      <c r="O97" t="s">
        <v>5</v>
      </c>
      <c r="P97" t="s">
        <v>5</v>
      </c>
      <c r="Q97" t="s">
        <v>12</v>
      </c>
      <c r="R97" t="s">
        <v>4</v>
      </c>
      <c r="S97" t="s">
        <v>5</v>
      </c>
      <c r="T97" t="s">
        <v>3</v>
      </c>
      <c r="U97" t="s">
        <v>5</v>
      </c>
      <c r="V97" t="s">
        <v>9</v>
      </c>
      <c r="W97" t="s">
        <v>10</v>
      </c>
      <c r="X97" t="s">
        <v>4</v>
      </c>
      <c r="Y97" t="s">
        <v>3</v>
      </c>
      <c r="Z97" t="s">
        <v>5</v>
      </c>
      <c r="AA97" t="s">
        <v>5</v>
      </c>
      <c r="AB97" t="s">
        <v>5</v>
      </c>
      <c r="AC97" t="s">
        <v>5</v>
      </c>
      <c r="AD97" t="s">
        <v>6</v>
      </c>
      <c r="AE97" s="3" t="s">
        <v>756</v>
      </c>
      <c r="AF97" s="3" t="str">
        <f>IF(ISNUMBER(SEARCH("Do nothing", Officials_Data[[#This Row],[Column1]])), "Yes", "No")</f>
        <v>No</v>
      </c>
      <c r="AG97" s="98" t="str">
        <f>IF(ISNUMBER(SEARCH("Talk to the colleague about his/her behavior", Officials_Data[[#This Row],[Column1]])), "Yes", "No")</f>
        <v>Yes</v>
      </c>
      <c r="AH97" s="98" t="str">
        <f>IF(ISNUMBER(SEARCH("Report immediately to direct supervisor", Officials_Data[[#This Row],[Column1]])), "Yes", "No")</f>
        <v>Yes</v>
      </c>
      <c r="AI97" s="3" t="str">
        <f>IF(ISNUMBER(SEARCH("Report immediately to internal investigation body", Officials_Data[[#This Row],[Column1]])), "Yes", "No")</f>
        <v>No</v>
      </c>
      <c r="AJ97" s="3" t="str">
        <f>IF(ISNUMBER(SEARCH("Report immediately to external investigation body", Officials_Data[[#This Row],[Column1]])), "Yes", "No")</f>
        <v>No</v>
      </c>
      <c r="AK97" s="3" t="s">
        <v>14</v>
      </c>
      <c r="AL97" s="3" t="s">
        <v>21</v>
      </c>
      <c r="AM97" s="3" t="s">
        <v>22</v>
      </c>
      <c r="AN97" s="3" t="s">
        <v>3</v>
      </c>
      <c r="AO97" s="3" t="s">
        <v>6</v>
      </c>
      <c r="AP97" s="3" t="s">
        <v>4</v>
      </c>
      <c r="AQ97" s="3" t="s">
        <v>5</v>
      </c>
      <c r="AR97" s="3"/>
      <c r="AS97" s="3" t="s">
        <v>5</v>
      </c>
      <c r="AT97" s="3" t="s">
        <v>3</v>
      </c>
      <c r="AU97" s="3" t="s">
        <v>6</v>
      </c>
      <c r="AV97" s="3" t="s">
        <v>6</v>
      </c>
      <c r="AW97" s="3" t="s">
        <v>3</v>
      </c>
      <c r="AX97" s="3" t="s">
        <v>6</v>
      </c>
      <c r="AY97" s="3" t="s">
        <v>4</v>
      </c>
      <c r="AZ97" s="3" t="s">
        <v>3</v>
      </c>
      <c r="BA97" s="3" t="s">
        <v>75</v>
      </c>
    </row>
    <row r="98" spans="1:53" ht="14.4">
      <c r="A98" t="s">
        <v>449</v>
      </c>
      <c r="B98" s="94">
        <v>11917</v>
      </c>
      <c r="C98" s="93" t="s">
        <v>688</v>
      </c>
      <c r="D98" s="88" t="s">
        <v>754</v>
      </c>
      <c r="E98" t="s">
        <v>72</v>
      </c>
      <c r="F98" t="s">
        <v>346</v>
      </c>
      <c r="G98" t="s">
        <v>22</v>
      </c>
      <c r="H98" t="s">
        <v>5</v>
      </c>
      <c r="I98" t="s">
        <v>4</v>
      </c>
      <c r="J98" t="s">
        <v>5</v>
      </c>
      <c r="K98" t="s">
        <v>5</v>
      </c>
      <c r="L98" t="s">
        <v>5</v>
      </c>
      <c r="M98" t="s">
        <v>5</v>
      </c>
      <c r="N98" t="s">
        <v>5</v>
      </c>
      <c r="O98" t="s">
        <v>5</v>
      </c>
      <c r="P98" t="s">
        <v>4</v>
      </c>
      <c r="Q98" t="s">
        <v>11</v>
      </c>
      <c r="R98" t="s">
        <v>5</v>
      </c>
      <c r="S98" t="s">
        <v>5</v>
      </c>
      <c r="T98" t="s">
        <v>5</v>
      </c>
      <c r="U98" t="s">
        <v>5</v>
      </c>
      <c r="V98" t="s">
        <v>11</v>
      </c>
      <c r="W98" t="s">
        <v>11</v>
      </c>
      <c r="X98" t="s">
        <v>5</v>
      </c>
      <c r="Y98" t="s">
        <v>5</v>
      </c>
      <c r="Z98" t="s">
        <v>5</v>
      </c>
      <c r="AA98" t="s">
        <v>5</v>
      </c>
      <c r="AB98" t="s">
        <v>6</v>
      </c>
      <c r="AC98" t="s">
        <v>6</v>
      </c>
      <c r="AD98" t="s">
        <v>5</v>
      </c>
      <c r="AE98" s="3" t="s">
        <v>129</v>
      </c>
      <c r="AF98" s="3" t="str">
        <f>IF(ISNUMBER(SEARCH("Do nothing", Officials_Data[[#This Row],[Column1]])), "Yes", "No")</f>
        <v>No</v>
      </c>
      <c r="AG98" s="98" t="str">
        <f>IF(ISNUMBER(SEARCH("Talk to the colleague about his/her behavior", Officials_Data[[#This Row],[Column1]])), "Yes", "No")</f>
        <v>No</v>
      </c>
      <c r="AH98" s="98" t="str">
        <f>IF(ISNUMBER(SEARCH("Report immediately to direct supervisor", Officials_Data[[#This Row],[Column1]])), "Yes", "No")</f>
        <v>Yes</v>
      </c>
      <c r="AI98" s="3" t="str">
        <f>IF(ISNUMBER(SEARCH("Report immediately to internal investigation body", Officials_Data[[#This Row],[Column1]])), "Yes", "No")</f>
        <v>No</v>
      </c>
      <c r="AJ98" s="3" t="str">
        <f>IF(ISNUMBER(SEARCH("Report immediately to external investigation body", Officials_Data[[#This Row],[Column1]])), "Yes", "No")</f>
        <v>No</v>
      </c>
      <c r="AK98" s="3" t="s">
        <v>14</v>
      </c>
      <c r="AL98" s="3" t="s">
        <v>21</v>
      </c>
      <c r="AM98" s="3" t="s">
        <v>21</v>
      </c>
      <c r="AN98" s="3" t="s">
        <v>5</v>
      </c>
      <c r="AO98" s="3" t="s">
        <v>5</v>
      </c>
      <c r="AP98" s="3" t="s">
        <v>5</v>
      </c>
      <c r="AQ98" s="3" t="s">
        <v>4</v>
      </c>
      <c r="AR98" s="3"/>
      <c r="AS98" s="3" t="s">
        <v>4</v>
      </c>
      <c r="AT98" s="3" t="s">
        <v>4</v>
      </c>
      <c r="AU98" s="3" t="s">
        <v>6</v>
      </c>
      <c r="AV98" s="3" t="s">
        <v>5</v>
      </c>
      <c r="AW98" s="3" t="s">
        <v>5</v>
      </c>
      <c r="AX98" s="3" t="s">
        <v>6</v>
      </c>
      <c r="AY98" s="3" t="s">
        <v>5</v>
      </c>
      <c r="AZ98" s="3" t="s">
        <v>4</v>
      </c>
      <c r="BA98" s="3" t="s">
        <v>75</v>
      </c>
    </row>
    <row r="99" spans="1:53" ht="14.4">
      <c r="A99" t="s">
        <v>450</v>
      </c>
      <c r="B99" s="94">
        <v>11918</v>
      </c>
      <c r="C99" s="93" t="s">
        <v>700</v>
      </c>
      <c r="D99" s="88" t="s">
        <v>754</v>
      </c>
      <c r="E99" t="s">
        <v>74</v>
      </c>
      <c r="F99" t="s">
        <v>346</v>
      </c>
      <c r="G99" t="s">
        <v>21</v>
      </c>
      <c r="H99" t="s">
        <v>4</v>
      </c>
      <c r="I99" t="s">
        <v>4</v>
      </c>
      <c r="J99" t="s">
        <v>4</v>
      </c>
      <c r="K99" t="s">
        <v>4</v>
      </c>
      <c r="L99" t="s">
        <v>4</v>
      </c>
      <c r="M99" t="s">
        <v>4</v>
      </c>
      <c r="N99" t="s">
        <v>4</v>
      </c>
      <c r="O99" t="s">
        <v>4</v>
      </c>
      <c r="P99" t="s">
        <v>5</v>
      </c>
      <c r="Q99" t="s">
        <v>12</v>
      </c>
      <c r="R99" t="s">
        <v>4</v>
      </c>
      <c r="S99" t="s">
        <v>4</v>
      </c>
      <c r="T99" t="s">
        <v>4</v>
      </c>
      <c r="U99" t="s">
        <v>4</v>
      </c>
      <c r="V99" t="s">
        <v>9</v>
      </c>
      <c r="W99" t="s">
        <v>9</v>
      </c>
      <c r="X99" t="s">
        <v>3</v>
      </c>
      <c r="Y99" t="s">
        <v>4</v>
      </c>
      <c r="Z99" t="s">
        <v>4</v>
      </c>
      <c r="AA99" t="s">
        <v>5</v>
      </c>
      <c r="AB99" t="s">
        <v>4</v>
      </c>
      <c r="AC99" t="s">
        <v>4</v>
      </c>
      <c r="AD99" t="s">
        <v>4</v>
      </c>
      <c r="AE99" s="3" t="s">
        <v>755</v>
      </c>
      <c r="AF99" s="3" t="str">
        <f>IF(ISNUMBER(SEARCH("Do nothing", Officials_Data[[#This Row],[Column1]])), "Yes", "No")</f>
        <v>No</v>
      </c>
      <c r="AG99" s="98" t="str">
        <f>IF(ISNUMBER(SEARCH("Talk to the colleague about his/her behavior", Officials_Data[[#This Row],[Column1]])), "Yes", "No")</f>
        <v>Yes</v>
      </c>
      <c r="AH99" s="98" t="str">
        <f>IF(ISNUMBER(SEARCH("Report immediately to direct supervisor", Officials_Data[[#This Row],[Column1]])), "Yes", "No")</f>
        <v>No</v>
      </c>
      <c r="AI99" s="3" t="str">
        <f>IF(ISNUMBER(SEARCH("Report immediately to internal investigation body", Officials_Data[[#This Row],[Column1]])), "Yes", "No")</f>
        <v>No</v>
      </c>
      <c r="AJ99" s="3" t="str">
        <f>IF(ISNUMBER(SEARCH("Report immediately to external investigation body", Officials_Data[[#This Row],[Column1]])), "Yes", "No")</f>
        <v>No</v>
      </c>
      <c r="AK99" s="3" t="s">
        <v>20</v>
      </c>
      <c r="AL99" s="3" t="s">
        <v>21</v>
      </c>
      <c r="AM99" s="3" t="s">
        <v>21</v>
      </c>
      <c r="AN99" s="3" t="s">
        <v>4</v>
      </c>
      <c r="AO99" s="3" t="s">
        <v>4</v>
      </c>
      <c r="AP99" s="3" t="s">
        <v>4</v>
      </c>
      <c r="AQ99" s="3" t="s">
        <v>4</v>
      </c>
      <c r="AR99" s="3"/>
      <c r="AS99" s="3" t="s">
        <v>5</v>
      </c>
      <c r="AT99" s="3" t="s">
        <v>3</v>
      </c>
      <c r="AU99" s="3" t="s">
        <v>5</v>
      </c>
      <c r="AV99" s="3" t="s">
        <v>5</v>
      </c>
      <c r="AW99" s="3" t="s">
        <v>4</v>
      </c>
      <c r="AX99" s="3" t="s">
        <v>4</v>
      </c>
      <c r="AY99" s="3" t="s">
        <v>4</v>
      </c>
      <c r="AZ99" s="3" t="s">
        <v>3</v>
      </c>
      <c r="BA99" s="3" t="s">
        <v>73</v>
      </c>
    </row>
    <row r="100" spans="1:53" ht="14.4">
      <c r="A100" t="s">
        <v>451</v>
      </c>
      <c r="B100" s="94">
        <v>11921</v>
      </c>
      <c r="C100" s="93" t="s">
        <v>688</v>
      </c>
      <c r="D100" s="88" t="s">
        <v>754</v>
      </c>
      <c r="E100" t="s">
        <v>72</v>
      </c>
      <c r="F100" t="s">
        <v>347</v>
      </c>
      <c r="G100" t="s">
        <v>22</v>
      </c>
      <c r="H100" t="s">
        <v>3</v>
      </c>
      <c r="I100" t="s">
        <v>3</v>
      </c>
      <c r="J100" t="s">
        <v>4</v>
      </c>
      <c r="K100" t="s">
        <v>3</v>
      </c>
      <c r="L100" t="s">
        <v>4</v>
      </c>
      <c r="M100" t="s">
        <v>4</v>
      </c>
      <c r="N100" t="s">
        <v>3</v>
      </c>
      <c r="O100" t="s">
        <v>4</v>
      </c>
      <c r="P100" t="s">
        <v>5</v>
      </c>
      <c r="Q100" t="s">
        <v>12</v>
      </c>
      <c r="R100" t="s">
        <v>4</v>
      </c>
      <c r="S100" t="s">
        <v>3</v>
      </c>
      <c r="T100" t="s">
        <v>3</v>
      </c>
      <c r="U100" t="s">
        <v>4</v>
      </c>
      <c r="V100" t="s">
        <v>10</v>
      </c>
      <c r="W100" t="s">
        <v>10</v>
      </c>
      <c r="X100" t="s">
        <v>4</v>
      </c>
      <c r="Y100" t="s">
        <v>4</v>
      </c>
      <c r="Z100" t="s">
        <v>3</v>
      </c>
      <c r="AA100" t="s">
        <v>4</v>
      </c>
      <c r="AB100" t="s">
        <v>4</v>
      </c>
      <c r="AC100" t="s">
        <v>4</v>
      </c>
      <c r="AD100" t="s">
        <v>4</v>
      </c>
      <c r="AE100" s="3" t="s">
        <v>759</v>
      </c>
      <c r="AF100" s="3" t="str">
        <f>IF(ISNUMBER(SEARCH("Do nothing", Officials_Data[[#This Row],[Column1]])), "Yes", "No")</f>
        <v>No</v>
      </c>
      <c r="AG100" s="98" t="str">
        <f>IF(ISNUMBER(SEARCH("Talk to the colleague about his/her behavior", Officials_Data[[#This Row],[Column1]])), "Yes", "No")</f>
        <v>Yes</v>
      </c>
      <c r="AH100" s="98" t="str">
        <f>IF(ISNUMBER(SEARCH("Report immediately to direct supervisor", Officials_Data[[#This Row],[Column1]])), "Yes", "No")</f>
        <v>Yes</v>
      </c>
      <c r="AI100" s="3" t="str">
        <f>IF(ISNUMBER(SEARCH("Report immediately to internal investigation body", Officials_Data[[#This Row],[Column1]])), "Yes", "No")</f>
        <v>No</v>
      </c>
      <c r="AJ100" s="3" t="str">
        <f>IF(ISNUMBER(SEARCH("Report immediately to external investigation body", Officials_Data[[#This Row],[Column1]])), "Yes", "No")</f>
        <v>No</v>
      </c>
      <c r="AK100" s="3" t="s">
        <v>14</v>
      </c>
      <c r="AL100" s="3" t="s">
        <v>21</v>
      </c>
      <c r="AM100" s="3" t="s">
        <v>21</v>
      </c>
      <c r="AN100" s="3" t="s">
        <v>4</v>
      </c>
      <c r="AO100" s="3" t="s">
        <v>4</v>
      </c>
      <c r="AP100" s="3" t="s">
        <v>5</v>
      </c>
      <c r="AQ100" s="3" t="s">
        <v>4</v>
      </c>
      <c r="AR100" s="3"/>
      <c r="AS100" s="3" t="s">
        <v>5</v>
      </c>
      <c r="AT100" s="3" t="s">
        <v>3</v>
      </c>
      <c r="AU100" s="3" t="s">
        <v>5</v>
      </c>
      <c r="AV100" s="3" t="s">
        <v>4</v>
      </c>
      <c r="AW100" s="3" t="s">
        <v>3</v>
      </c>
      <c r="AX100" s="3" t="s">
        <v>4</v>
      </c>
      <c r="AY100" s="3" t="s">
        <v>3</v>
      </c>
      <c r="AZ100" s="3" t="s">
        <v>4</v>
      </c>
      <c r="BA100" s="3" t="s">
        <v>75</v>
      </c>
    </row>
    <row r="101" spans="1:53" ht="14.4">
      <c r="A101" t="s">
        <v>452</v>
      </c>
      <c r="B101" s="94">
        <v>11923</v>
      </c>
      <c r="C101" s="93" t="s">
        <v>701</v>
      </c>
      <c r="D101" s="88" t="s">
        <v>754</v>
      </c>
      <c r="E101" t="s">
        <v>74</v>
      </c>
      <c r="F101" t="s">
        <v>346</v>
      </c>
      <c r="G101" t="s">
        <v>22</v>
      </c>
      <c r="H101" t="s">
        <v>4</v>
      </c>
      <c r="I101" t="s">
        <v>3</v>
      </c>
      <c r="J101" t="s">
        <v>3</v>
      </c>
      <c r="K101" t="s">
        <v>4</v>
      </c>
      <c r="L101" t="s">
        <v>4</v>
      </c>
      <c r="M101" t="s">
        <v>4</v>
      </c>
      <c r="N101" t="s">
        <v>4</v>
      </c>
      <c r="O101" t="s">
        <v>4</v>
      </c>
      <c r="P101" t="s">
        <v>5</v>
      </c>
      <c r="Q101" t="s">
        <v>12</v>
      </c>
      <c r="R101" t="s">
        <v>4</v>
      </c>
      <c r="S101" t="s">
        <v>5</v>
      </c>
      <c r="T101" t="s">
        <v>4</v>
      </c>
      <c r="U101" t="s">
        <v>4</v>
      </c>
      <c r="V101" t="s">
        <v>9</v>
      </c>
      <c r="W101" t="s">
        <v>9</v>
      </c>
      <c r="X101" t="s">
        <v>4</v>
      </c>
      <c r="Y101" t="s">
        <v>4</v>
      </c>
      <c r="Z101" t="s">
        <v>4</v>
      </c>
      <c r="AA101" t="s">
        <v>4</v>
      </c>
      <c r="AB101" t="s">
        <v>4</v>
      </c>
      <c r="AC101" t="s">
        <v>5</v>
      </c>
      <c r="AD101" t="s">
        <v>5</v>
      </c>
      <c r="AE101" s="3" t="s">
        <v>755</v>
      </c>
      <c r="AF101" s="3" t="str">
        <f>IF(ISNUMBER(SEARCH("Do nothing", Officials_Data[[#This Row],[Column1]])), "Yes", "No")</f>
        <v>No</v>
      </c>
      <c r="AG101" s="98" t="str">
        <f>IF(ISNUMBER(SEARCH("Talk to the colleague about his/her behavior", Officials_Data[[#This Row],[Column1]])), "Yes", "No")</f>
        <v>Yes</v>
      </c>
      <c r="AH101" s="98" t="str">
        <f>IF(ISNUMBER(SEARCH("Report immediately to direct supervisor", Officials_Data[[#This Row],[Column1]])), "Yes", "No")</f>
        <v>No</v>
      </c>
      <c r="AI101" s="3" t="str">
        <f>IF(ISNUMBER(SEARCH("Report immediately to internal investigation body", Officials_Data[[#This Row],[Column1]])), "Yes", "No")</f>
        <v>No</v>
      </c>
      <c r="AJ101" s="3" t="str">
        <f>IF(ISNUMBER(SEARCH("Report immediately to external investigation body", Officials_Data[[#This Row],[Column1]])), "Yes", "No")</f>
        <v>No</v>
      </c>
      <c r="AK101" s="3" t="s">
        <v>14</v>
      </c>
      <c r="AL101" s="3" t="s">
        <v>21</v>
      </c>
      <c r="AM101" s="3" t="s">
        <v>21</v>
      </c>
      <c r="AN101" s="3" t="s">
        <v>4</v>
      </c>
      <c r="AO101" s="3" t="s">
        <v>5</v>
      </c>
      <c r="AP101" s="3" t="s">
        <v>4</v>
      </c>
      <c r="AQ101" s="3" t="s">
        <v>4</v>
      </c>
      <c r="AR101" s="3"/>
      <c r="AS101" s="3" t="s">
        <v>5</v>
      </c>
      <c r="AT101" s="3" t="s">
        <v>3</v>
      </c>
      <c r="AU101" s="3" t="s">
        <v>5</v>
      </c>
      <c r="AV101" s="3" t="s">
        <v>4</v>
      </c>
      <c r="AW101" s="3" t="s">
        <v>3</v>
      </c>
      <c r="AX101" s="3" t="s">
        <v>4</v>
      </c>
      <c r="AY101" s="3" t="s">
        <v>3</v>
      </c>
      <c r="AZ101" s="3" t="s">
        <v>3</v>
      </c>
      <c r="BA101" s="3" t="s">
        <v>73</v>
      </c>
    </row>
    <row r="102" spans="1:53" ht="14.4">
      <c r="A102" t="s">
        <v>453</v>
      </c>
      <c r="B102" s="94">
        <v>11924</v>
      </c>
      <c r="C102" s="93" t="s">
        <v>688</v>
      </c>
      <c r="D102" s="88" t="s">
        <v>754</v>
      </c>
      <c r="E102" t="s">
        <v>72</v>
      </c>
      <c r="F102" t="s">
        <v>350</v>
      </c>
      <c r="G102" t="s">
        <v>22</v>
      </c>
      <c r="H102" t="s">
        <v>3</v>
      </c>
      <c r="I102" t="s">
        <v>3</v>
      </c>
      <c r="J102" t="s">
        <v>4</v>
      </c>
      <c r="K102" t="s">
        <v>3</v>
      </c>
      <c r="L102" t="s">
        <v>4</v>
      </c>
      <c r="M102" t="s">
        <v>3</v>
      </c>
      <c r="N102" t="s">
        <v>4</v>
      </c>
      <c r="O102" t="s">
        <v>4</v>
      </c>
      <c r="P102" t="s">
        <v>5</v>
      </c>
      <c r="Q102" t="s">
        <v>12</v>
      </c>
      <c r="R102" t="s">
        <v>3</v>
      </c>
      <c r="S102" t="s">
        <v>3</v>
      </c>
      <c r="T102" t="s">
        <v>3</v>
      </c>
      <c r="U102" t="s">
        <v>3</v>
      </c>
      <c r="V102" t="s">
        <v>9</v>
      </c>
      <c r="W102" t="s">
        <v>9</v>
      </c>
      <c r="X102" t="s">
        <v>4</v>
      </c>
      <c r="Y102" t="s">
        <v>3</v>
      </c>
      <c r="Z102" t="s">
        <v>6</v>
      </c>
      <c r="AA102" t="s">
        <v>4</v>
      </c>
      <c r="AB102" t="s">
        <v>4</v>
      </c>
      <c r="AC102" t="s">
        <v>5</v>
      </c>
      <c r="AD102" t="s">
        <v>6</v>
      </c>
      <c r="AE102" s="3" t="s">
        <v>755</v>
      </c>
      <c r="AF102" s="3" t="str">
        <f>IF(ISNUMBER(SEARCH("Do nothing", Officials_Data[[#This Row],[Column1]])), "Yes", "No")</f>
        <v>No</v>
      </c>
      <c r="AG102" s="98" t="str">
        <f>IF(ISNUMBER(SEARCH("Talk to the colleague about his/her behavior", Officials_Data[[#This Row],[Column1]])), "Yes", "No")</f>
        <v>Yes</v>
      </c>
      <c r="AH102" s="98" t="str">
        <f>IF(ISNUMBER(SEARCH("Report immediately to direct supervisor", Officials_Data[[#This Row],[Column1]])), "Yes", "No")</f>
        <v>No</v>
      </c>
      <c r="AI102" s="3" t="str">
        <f>IF(ISNUMBER(SEARCH("Report immediately to internal investigation body", Officials_Data[[#This Row],[Column1]])), "Yes", "No")</f>
        <v>No</v>
      </c>
      <c r="AJ102" s="3" t="str">
        <f>IF(ISNUMBER(SEARCH("Report immediately to external investigation body", Officials_Data[[#This Row],[Column1]])), "Yes", "No")</f>
        <v>No</v>
      </c>
      <c r="AK102" s="3" t="s">
        <v>20</v>
      </c>
      <c r="AL102" s="3" t="s">
        <v>21</v>
      </c>
      <c r="AM102" s="3" t="s">
        <v>21</v>
      </c>
      <c r="AN102" s="3" t="s">
        <v>3</v>
      </c>
      <c r="AO102" s="3" t="s">
        <v>6</v>
      </c>
      <c r="AP102" s="3" t="s">
        <v>5</v>
      </c>
      <c r="AQ102" s="3" t="s">
        <v>4</v>
      </c>
      <c r="AR102" s="3"/>
      <c r="AS102" s="3" t="s">
        <v>5</v>
      </c>
      <c r="AT102" s="3" t="s">
        <v>3</v>
      </c>
      <c r="AU102" s="3" t="s">
        <v>3</v>
      </c>
      <c r="AV102" s="3" t="s">
        <v>4</v>
      </c>
      <c r="AW102" s="3" t="s">
        <v>3</v>
      </c>
      <c r="AX102" s="3" t="s">
        <v>3</v>
      </c>
      <c r="AY102" s="3" t="s">
        <v>4</v>
      </c>
      <c r="AZ102" s="3" t="s">
        <v>3</v>
      </c>
      <c r="BA102" s="3" t="s">
        <v>73</v>
      </c>
    </row>
    <row r="103" spans="1:53" ht="14.4">
      <c r="A103" t="s">
        <v>454</v>
      </c>
      <c r="B103" s="94">
        <v>11926</v>
      </c>
      <c r="C103" s="93" t="s">
        <v>688</v>
      </c>
      <c r="D103" s="88" t="s">
        <v>754</v>
      </c>
      <c r="E103" t="s">
        <v>72</v>
      </c>
      <c r="F103" t="s">
        <v>350</v>
      </c>
      <c r="G103" t="s">
        <v>22</v>
      </c>
      <c r="H103" t="s">
        <v>5</v>
      </c>
      <c r="I103" t="s">
        <v>4</v>
      </c>
      <c r="J103" t="s">
        <v>4</v>
      </c>
      <c r="K103" t="s">
        <v>4</v>
      </c>
      <c r="L103" t="s">
        <v>4</v>
      </c>
      <c r="M103" t="s">
        <v>4</v>
      </c>
      <c r="N103" t="s">
        <v>4</v>
      </c>
      <c r="O103" t="s">
        <v>5</v>
      </c>
      <c r="P103" t="s">
        <v>4</v>
      </c>
      <c r="Q103" t="s">
        <v>12</v>
      </c>
      <c r="R103" t="s">
        <v>4</v>
      </c>
      <c r="S103" t="s">
        <v>4</v>
      </c>
      <c r="T103" t="s">
        <v>5</v>
      </c>
      <c r="U103" t="s">
        <v>5</v>
      </c>
      <c r="V103" t="s">
        <v>11</v>
      </c>
      <c r="W103" t="s">
        <v>11</v>
      </c>
      <c r="X103" t="s">
        <v>5</v>
      </c>
      <c r="Y103" t="s">
        <v>4</v>
      </c>
      <c r="Z103" t="s">
        <v>5</v>
      </c>
      <c r="AA103" t="s">
        <v>5</v>
      </c>
      <c r="AB103" t="s">
        <v>6</v>
      </c>
      <c r="AC103" t="s">
        <v>4</v>
      </c>
      <c r="AD103" t="s">
        <v>6</v>
      </c>
      <c r="AE103" s="3" t="s">
        <v>755</v>
      </c>
      <c r="AF103" s="3" t="str">
        <f>IF(ISNUMBER(SEARCH("Do nothing", Officials_Data[[#This Row],[Column1]])), "Yes", "No")</f>
        <v>No</v>
      </c>
      <c r="AG103" s="98" t="str">
        <f>IF(ISNUMBER(SEARCH("Talk to the colleague about his/her behavior", Officials_Data[[#This Row],[Column1]])), "Yes", "No")</f>
        <v>Yes</v>
      </c>
      <c r="AH103" s="98" t="str">
        <f>IF(ISNUMBER(SEARCH("Report immediately to direct supervisor", Officials_Data[[#This Row],[Column1]])), "Yes", "No")</f>
        <v>No</v>
      </c>
      <c r="AI103" s="3" t="str">
        <f>IF(ISNUMBER(SEARCH("Report immediately to internal investigation body", Officials_Data[[#This Row],[Column1]])), "Yes", "No")</f>
        <v>No</v>
      </c>
      <c r="AJ103" s="3" t="str">
        <f>IF(ISNUMBER(SEARCH("Report immediately to external investigation body", Officials_Data[[#This Row],[Column1]])), "Yes", "No")</f>
        <v>No</v>
      </c>
      <c r="AK103" s="3" t="s">
        <v>20</v>
      </c>
      <c r="AL103" s="3" t="s">
        <v>22</v>
      </c>
      <c r="AM103" s="3"/>
      <c r="AN103" s="3"/>
      <c r="AO103" s="3"/>
      <c r="AP103" s="3"/>
      <c r="AQ103" s="3"/>
      <c r="AR103" s="3" t="s">
        <v>4</v>
      </c>
      <c r="AS103" s="3" t="s">
        <v>5</v>
      </c>
      <c r="AT103" s="3" t="s">
        <v>4</v>
      </c>
      <c r="AU103" s="3" t="s">
        <v>6</v>
      </c>
      <c r="AV103" s="3" t="s">
        <v>5</v>
      </c>
      <c r="AW103" s="3" t="s">
        <v>4</v>
      </c>
      <c r="AX103" s="3" t="s">
        <v>5</v>
      </c>
      <c r="AY103" s="3" t="s">
        <v>4</v>
      </c>
      <c r="AZ103" s="3" t="s">
        <v>4</v>
      </c>
      <c r="BA103" s="3" t="s">
        <v>75</v>
      </c>
    </row>
    <row r="104" spans="1:53" ht="14.4">
      <c r="A104" t="s">
        <v>455</v>
      </c>
      <c r="B104" s="94">
        <v>11927</v>
      </c>
      <c r="C104" s="93" t="s">
        <v>702</v>
      </c>
      <c r="D104" s="88" t="s">
        <v>754</v>
      </c>
      <c r="E104" t="s">
        <v>74</v>
      </c>
      <c r="F104" t="s">
        <v>347</v>
      </c>
      <c r="G104" t="s">
        <v>22</v>
      </c>
      <c r="H104" t="s">
        <v>5</v>
      </c>
      <c r="I104" t="s">
        <v>5</v>
      </c>
      <c r="J104" t="s">
        <v>5</v>
      </c>
      <c r="K104" t="s">
        <v>4</v>
      </c>
      <c r="L104" t="s">
        <v>5</v>
      </c>
      <c r="M104" t="s">
        <v>6</v>
      </c>
      <c r="N104" t="s">
        <v>5</v>
      </c>
      <c r="O104" t="s">
        <v>5</v>
      </c>
      <c r="P104" t="s">
        <v>3</v>
      </c>
      <c r="Q104" t="s">
        <v>10</v>
      </c>
      <c r="R104" t="s">
        <v>5</v>
      </c>
      <c r="S104" t="s">
        <v>5</v>
      </c>
      <c r="T104" t="s">
        <v>4</v>
      </c>
      <c r="U104" t="s">
        <v>5</v>
      </c>
      <c r="V104" t="s">
        <v>9</v>
      </c>
      <c r="W104" t="s">
        <v>9</v>
      </c>
      <c r="X104" t="s">
        <v>5</v>
      </c>
      <c r="Y104" t="s">
        <v>5</v>
      </c>
      <c r="Z104" t="s">
        <v>6</v>
      </c>
      <c r="AA104" t="s">
        <v>6</v>
      </c>
      <c r="AB104" t="s">
        <v>6</v>
      </c>
      <c r="AC104" t="s">
        <v>4</v>
      </c>
      <c r="AD104" t="s">
        <v>6</v>
      </c>
      <c r="AE104" s="3" t="s">
        <v>125</v>
      </c>
      <c r="AF104" s="3" t="str">
        <f>IF(ISNUMBER(SEARCH("Do nothing", Officials_Data[[#This Row],[Column1]])), "Yes", "No")</f>
        <v>Yes</v>
      </c>
      <c r="AG104" s="98" t="str">
        <f>IF(ISNUMBER(SEARCH("Talk to the colleague about his/her behavior", Officials_Data[[#This Row],[Column1]])), "Yes", "No")</f>
        <v>No</v>
      </c>
      <c r="AH104" s="98" t="str">
        <f>IF(ISNUMBER(SEARCH("Report immediately to direct supervisor", Officials_Data[[#This Row],[Column1]])), "Yes", "No")</f>
        <v>No</v>
      </c>
      <c r="AI104" s="3" t="str">
        <f>IF(ISNUMBER(SEARCH("Report immediately to internal investigation body", Officials_Data[[#This Row],[Column1]])), "Yes", "No")</f>
        <v>No</v>
      </c>
      <c r="AJ104" s="3" t="str">
        <f>IF(ISNUMBER(SEARCH("Report immediately to external investigation body", Officials_Data[[#This Row],[Column1]])), "Yes", "No")</f>
        <v>No</v>
      </c>
      <c r="AK104" s="3" t="s">
        <v>20</v>
      </c>
      <c r="AL104" s="3" t="s">
        <v>21</v>
      </c>
      <c r="AM104" s="3" t="s">
        <v>21</v>
      </c>
      <c r="AN104" s="3" t="s">
        <v>5</v>
      </c>
      <c r="AO104" s="3" t="s">
        <v>6</v>
      </c>
      <c r="AP104" s="3" t="s">
        <v>5</v>
      </c>
      <c r="AQ104" s="3" t="s">
        <v>4</v>
      </c>
      <c r="AR104" s="3"/>
      <c r="AS104" s="3" t="s">
        <v>6</v>
      </c>
      <c r="AT104" s="3" t="s">
        <v>4</v>
      </c>
      <c r="AU104" s="3" t="s">
        <v>6</v>
      </c>
      <c r="AV104" s="3" t="s">
        <v>5</v>
      </c>
      <c r="AW104" s="3" t="s">
        <v>5</v>
      </c>
      <c r="AX104" s="3" t="s">
        <v>6</v>
      </c>
      <c r="AY104" s="3" t="s">
        <v>4</v>
      </c>
      <c r="AZ104" s="3" t="s">
        <v>4</v>
      </c>
      <c r="BA104" s="3" t="s">
        <v>75</v>
      </c>
    </row>
    <row r="105" spans="1:53" ht="14.4">
      <c r="A105" t="s">
        <v>456</v>
      </c>
      <c r="B105" s="94">
        <v>11928</v>
      </c>
      <c r="C105" s="93" t="s">
        <v>688</v>
      </c>
      <c r="D105" s="88" t="s">
        <v>754</v>
      </c>
      <c r="E105" t="s">
        <v>72</v>
      </c>
      <c r="F105" t="s">
        <v>346</v>
      </c>
      <c r="G105" t="s">
        <v>21</v>
      </c>
      <c r="H105" t="s">
        <v>4</v>
      </c>
      <c r="I105" t="s">
        <v>3</v>
      </c>
      <c r="J105" t="s">
        <v>3</v>
      </c>
      <c r="K105" t="s">
        <v>3</v>
      </c>
      <c r="L105" t="s">
        <v>3</v>
      </c>
      <c r="M105" t="s">
        <v>3</v>
      </c>
      <c r="N105" t="s">
        <v>3</v>
      </c>
      <c r="O105" t="s">
        <v>4</v>
      </c>
      <c r="P105" t="s">
        <v>5</v>
      </c>
      <c r="Q105" t="s">
        <v>12</v>
      </c>
      <c r="R105" t="s">
        <v>4</v>
      </c>
      <c r="S105" t="s">
        <v>4</v>
      </c>
      <c r="T105" t="s">
        <v>3</v>
      </c>
      <c r="U105" t="s">
        <v>6</v>
      </c>
      <c r="V105" t="s">
        <v>10</v>
      </c>
      <c r="W105" t="s">
        <v>9</v>
      </c>
      <c r="X105" t="s">
        <v>4</v>
      </c>
      <c r="Y105" t="s">
        <v>4</v>
      </c>
      <c r="Z105" t="s">
        <v>3</v>
      </c>
      <c r="AA105" t="s">
        <v>4</v>
      </c>
      <c r="AB105" t="s">
        <v>3</v>
      </c>
      <c r="AC105" t="s">
        <v>4</v>
      </c>
      <c r="AD105" t="s">
        <v>3</v>
      </c>
      <c r="AE105" s="3" t="s">
        <v>758</v>
      </c>
      <c r="AF105" s="3" t="str">
        <f>IF(ISNUMBER(SEARCH("Do nothing", Officials_Data[[#This Row],[Column1]])), "Yes", "No")</f>
        <v>No</v>
      </c>
      <c r="AG105" s="98" t="str">
        <f>IF(ISNUMBER(SEARCH("Talk to the colleague about his/her behavior", Officials_Data[[#This Row],[Column1]])), "Yes", "No")</f>
        <v>No</v>
      </c>
      <c r="AH105" s="98" t="str">
        <f>IF(ISNUMBER(SEARCH("Report immediately to direct supervisor", Officials_Data[[#This Row],[Column1]])), "Yes", "No")</f>
        <v>Yes</v>
      </c>
      <c r="AI105" s="3" t="str">
        <f>IF(ISNUMBER(SEARCH("Report immediately to internal investigation body", Officials_Data[[#This Row],[Column1]])), "Yes", "No")</f>
        <v>Yes</v>
      </c>
      <c r="AJ105" s="3" t="str">
        <f>IF(ISNUMBER(SEARCH("Report immediately to external investigation body", Officials_Data[[#This Row],[Column1]])), "Yes", "No")</f>
        <v>No</v>
      </c>
      <c r="AK105" s="3" t="s">
        <v>14</v>
      </c>
      <c r="AL105" s="3" t="s">
        <v>21</v>
      </c>
      <c r="AM105" s="3" t="s">
        <v>21</v>
      </c>
      <c r="AN105" s="3" t="s">
        <v>3</v>
      </c>
      <c r="AO105" s="3" t="s">
        <v>3</v>
      </c>
      <c r="AP105" s="3" t="s">
        <v>5</v>
      </c>
      <c r="AQ105" s="3" t="s">
        <v>4</v>
      </c>
      <c r="AR105" s="3"/>
      <c r="AS105" s="3" t="s">
        <v>5</v>
      </c>
      <c r="AT105" s="3" t="s">
        <v>5</v>
      </c>
      <c r="AU105" s="3" t="s">
        <v>5</v>
      </c>
      <c r="AV105" s="3" t="s">
        <v>4</v>
      </c>
      <c r="AW105" s="3" t="s">
        <v>3</v>
      </c>
      <c r="AX105" s="3" t="s">
        <v>4</v>
      </c>
      <c r="AY105" s="3" t="s">
        <v>3</v>
      </c>
      <c r="AZ105" s="3" t="s">
        <v>3</v>
      </c>
      <c r="BA105" s="3" t="s">
        <v>73</v>
      </c>
    </row>
    <row r="106" spans="1:53" ht="14.4">
      <c r="A106" t="s">
        <v>457</v>
      </c>
      <c r="B106" s="94">
        <v>11929</v>
      </c>
      <c r="C106" s="93" t="s">
        <v>688</v>
      </c>
      <c r="D106" s="88" t="s">
        <v>754</v>
      </c>
      <c r="E106" t="s">
        <v>72</v>
      </c>
      <c r="F106" t="s">
        <v>347</v>
      </c>
      <c r="G106" t="s">
        <v>22</v>
      </c>
      <c r="H106" t="s">
        <v>3</v>
      </c>
      <c r="I106" t="s">
        <v>3</v>
      </c>
      <c r="J106" t="s">
        <v>4</v>
      </c>
      <c r="K106" t="s">
        <v>3</v>
      </c>
      <c r="L106" t="s">
        <v>4</v>
      </c>
      <c r="M106" t="s">
        <v>3</v>
      </c>
      <c r="N106" t="s">
        <v>4</v>
      </c>
      <c r="O106" t="s">
        <v>4</v>
      </c>
      <c r="P106" t="s">
        <v>5</v>
      </c>
      <c r="Q106" t="s">
        <v>12</v>
      </c>
      <c r="R106" t="s">
        <v>4</v>
      </c>
      <c r="S106" t="s">
        <v>4</v>
      </c>
      <c r="T106" t="s">
        <v>4</v>
      </c>
      <c r="U106" t="s">
        <v>4</v>
      </c>
      <c r="V106" t="s">
        <v>11</v>
      </c>
      <c r="W106" t="s">
        <v>10</v>
      </c>
      <c r="X106" t="s">
        <v>4</v>
      </c>
      <c r="Y106" t="s">
        <v>4</v>
      </c>
      <c r="Z106" t="s">
        <v>4</v>
      </c>
      <c r="AA106" t="s">
        <v>4</v>
      </c>
      <c r="AB106" t="s">
        <v>4</v>
      </c>
      <c r="AC106" t="s">
        <v>4</v>
      </c>
      <c r="AD106" t="s">
        <v>4</v>
      </c>
      <c r="AE106" s="3" t="s">
        <v>755</v>
      </c>
      <c r="AF106" s="3" t="str">
        <f>IF(ISNUMBER(SEARCH("Do nothing", Officials_Data[[#This Row],[Column1]])), "Yes", "No")</f>
        <v>No</v>
      </c>
      <c r="AG106" s="98" t="str">
        <f>IF(ISNUMBER(SEARCH("Talk to the colleague about his/her behavior", Officials_Data[[#This Row],[Column1]])), "Yes", "No")</f>
        <v>Yes</v>
      </c>
      <c r="AH106" s="98" t="str">
        <f>IF(ISNUMBER(SEARCH("Report immediately to direct supervisor", Officials_Data[[#This Row],[Column1]])), "Yes", "No")</f>
        <v>No</v>
      </c>
      <c r="AI106" s="3" t="str">
        <f>IF(ISNUMBER(SEARCH("Report immediately to internal investigation body", Officials_Data[[#This Row],[Column1]])), "Yes", "No")</f>
        <v>No</v>
      </c>
      <c r="AJ106" s="3" t="str">
        <f>IF(ISNUMBER(SEARCH("Report immediately to external investigation body", Officials_Data[[#This Row],[Column1]])), "Yes", "No")</f>
        <v>No</v>
      </c>
      <c r="AK106" s="3" t="s">
        <v>14</v>
      </c>
      <c r="AL106" s="3" t="s">
        <v>21</v>
      </c>
      <c r="AM106" s="3" t="s">
        <v>21</v>
      </c>
      <c r="AN106" s="3" t="s">
        <v>4</v>
      </c>
      <c r="AO106" s="3" t="s">
        <v>4</v>
      </c>
      <c r="AP106" s="3" t="s">
        <v>4</v>
      </c>
      <c r="AQ106" s="3" t="s">
        <v>4</v>
      </c>
      <c r="AR106" s="3"/>
      <c r="AS106" s="3" t="s">
        <v>5</v>
      </c>
      <c r="AT106" s="3" t="s">
        <v>4</v>
      </c>
      <c r="AU106" s="3" t="s">
        <v>4</v>
      </c>
      <c r="AV106" s="3" t="s">
        <v>4</v>
      </c>
      <c r="AW106" s="3" t="s">
        <v>3</v>
      </c>
      <c r="AX106" s="3" t="s">
        <v>4</v>
      </c>
      <c r="AY106" s="3" t="s">
        <v>4</v>
      </c>
      <c r="AZ106" s="3" t="s">
        <v>4</v>
      </c>
      <c r="BA106" s="3" t="s">
        <v>75</v>
      </c>
    </row>
    <row r="107" spans="1:53" ht="14.4">
      <c r="A107" t="s">
        <v>458</v>
      </c>
      <c r="B107" s="94">
        <v>11931</v>
      </c>
      <c r="C107" s="93" t="s">
        <v>688</v>
      </c>
      <c r="D107" s="88" t="s">
        <v>754</v>
      </c>
      <c r="E107" t="s">
        <v>72</v>
      </c>
      <c r="F107" t="s">
        <v>347</v>
      </c>
      <c r="G107" t="s">
        <v>22</v>
      </c>
      <c r="H107" t="s">
        <v>3</v>
      </c>
      <c r="I107" t="s">
        <v>3</v>
      </c>
      <c r="J107" t="s">
        <v>3</v>
      </c>
      <c r="K107" t="s">
        <v>3</v>
      </c>
      <c r="L107" t="s">
        <v>3</v>
      </c>
      <c r="M107" t="s">
        <v>3</v>
      </c>
      <c r="N107" t="s">
        <v>3</v>
      </c>
      <c r="O107" t="s">
        <v>3</v>
      </c>
      <c r="P107" t="s">
        <v>6</v>
      </c>
      <c r="Q107" t="s">
        <v>12</v>
      </c>
      <c r="R107" t="s">
        <v>3</v>
      </c>
      <c r="S107" t="s">
        <v>3</v>
      </c>
      <c r="T107" t="s">
        <v>3</v>
      </c>
      <c r="U107" t="s">
        <v>4</v>
      </c>
      <c r="V107" t="s">
        <v>9</v>
      </c>
      <c r="W107" t="s">
        <v>9</v>
      </c>
      <c r="X107" t="s">
        <v>3</v>
      </c>
      <c r="Y107" t="s">
        <v>3</v>
      </c>
      <c r="Z107" t="s">
        <v>3</v>
      </c>
      <c r="AA107" t="s">
        <v>3</v>
      </c>
      <c r="AB107" t="s">
        <v>3</v>
      </c>
      <c r="AC107" t="s">
        <v>4</v>
      </c>
      <c r="AD107" t="s">
        <v>4</v>
      </c>
      <c r="AE107" s="3" t="s">
        <v>129</v>
      </c>
      <c r="AF107" s="3" t="str">
        <f>IF(ISNUMBER(SEARCH("Do nothing", Officials_Data[[#This Row],[Column1]])), "Yes", "No")</f>
        <v>No</v>
      </c>
      <c r="AG107" s="98" t="str">
        <f>IF(ISNUMBER(SEARCH("Talk to the colleague about his/her behavior", Officials_Data[[#This Row],[Column1]])), "Yes", "No")</f>
        <v>No</v>
      </c>
      <c r="AH107" s="98" t="str">
        <f>IF(ISNUMBER(SEARCH("Report immediately to direct supervisor", Officials_Data[[#This Row],[Column1]])), "Yes", "No")</f>
        <v>Yes</v>
      </c>
      <c r="AI107" s="3" t="str">
        <f>IF(ISNUMBER(SEARCH("Report immediately to internal investigation body", Officials_Data[[#This Row],[Column1]])), "Yes", "No")</f>
        <v>No</v>
      </c>
      <c r="AJ107" s="3" t="str">
        <f>IF(ISNUMBER(SEARCH("Report immediately to external investigation body", Officials_Data[[#This Row],[Column1]])), "Yes", "No")</f>
        <v>No</v>
      </c>
      <c r="AK107" s="3" t="s">
        <v>14</v>
      </c>
      <c r="AL107" s="3" t="s">
        <v>21</v>
      </c>
      <c r="AM107" s="3" t="s">
        <v>21</v>
      </c>
      <c r="AN107" s="3" t="s">
        <v>3</v>
      </c>
      <c r="AO107" s="3" t="s">
        <v>3</v>
      </c>
      <c r="AP107" s="3" t="s">
        <v>3</v>
      </c>
      <c r="AQ107" s="3" t="s">
        <v>3</v>
      </c>
      <c r="AR107" s="3"/>
      <c r="AS107" s="3" t="s">
        <v>4</v>
      </c>
      <c r="AT107" s="3" t="s">
        <v>4</v>
      </c>
      <c r="AU107" s="3" t="s">
        <v>4</v>
      </c>
      <c r="AV107" s="3" t="s">
        <v>3</v>
      </c>
      <c r="AW107" s="3" t="s">
        <v>3</v>
      </c>
      <c r="AX107" s="3" t="s">
        <v>3</v>
      </c>
      <c r="AY107" s="3" t="s">
        <v>3</v>
      </c>
      <c r="AZ107" s="3" t="s">
        <v>3</v>
      </c>
      <c r="BA107" s="3" t="s">
        <v>73</v>
      </c>
    </row>
    <row r="108" spans="1:53" ht="14.4">
      <c r="A108" t="s">
        <v>459</v>
      </c>
      <c r="B108" s="94">
        <v>11932</v>
      </c>
      <c r="C108" s="93" t="s">
        <v>688</v>
      </c>
      <c r="D108" s="88" t="s">
        <v>754</v>
      </c>
      <c r="E108" t="s">
        <v>72</v>
      </c>
      <c r="F108" t="s">
        <v>347</v>
      </c>
      <c r="G108" t="s">
        <v>22</v>
      </c>
      <c r="H108" t="s">
        <v>5</v>
      </c>
      <c r="I108" t="s">
        <v>3</v>
      </c>
      <c r="J108" t="s">
        <v>5</v>
      </c>
      <c r="K108" t="s">
        <v>4</v>
      </c>
      <c r="L108" t="s">
        <v>3</v>
      </c>
      <c r="M108" t="s">
        <v>3</v>
      </c>
      <c r="N108" t="s">
        <v>3</v>
      </c>
      <c r="O108" t="s">
        <v>5</v>
      </c>
      <c r="P108" t="s">
        <v>4</v>
      </c>
      <c r="Q108" t="s">
        <v>11</v>
      </c>
      <c r="R108" t="s">
        <v>3</v>
      </c>
      <c r="S108" t="s">
        <v>3</v>
      </c>
      <c r="T108" t="s">
        <v>3</v>
      </c>
      <c r="U108" t="s">
        <v>4</v>
      </c>
      <c r="V108" t="s">
        <v>10</v>
      </c>
      <c r="W108" t="s">
        <v>9</v>
      </c>
      <c r="X108" t="s">
        <v>4</v>
      </c>
      <c r="Y108" t="s">
        <v>3</v>
      </c>
      <c r="Z108" t="s">
        <v>6</v>
      </c>
      <c r="AA108" t="s">
        <v>5</v>
      </c>
      <c r="AB108" t="s">
        <v>4</v>
      </c>
      <c r="AC108" t="s">
        <v>4</v>
      </c>
      <c r="AD108" t="s">
        <v>4</v>
      </c>
      <c r="AE108" s="3" t="s">
        <v>765</v>
      </c>
      <c r="AF108" s="3" t="str">
        <f>IF(ISNUMBER(SEARCH("Do nothing", Officials_Data[[#This Row],[Column1]])), "Yes", "No")</f>
        <v>Yes</v>
      </c>
      <c r="AG108" s="98" t="str">
        <f>IF(ISNUMBER(SEARCH("Talk to the colleague about his/her behavior", Officials_Data[[#This Row],[Column1]])), "Yes", "No")</f>
        <v>No</v>
      </c>
      <c r="AH108" s="98" t="str">
        <f>IF(ISNUMBER(SEARCH("Report immediately to direct supervisor", Officials_Data[[#This Row],[Column1]])), "Yes", "No")</f>
        <v>No</v>
      </c>
      <c r="AI108" s="3" t="str">
        <f>IF(ISNUMBER(SEARCH("Report immediately to internal investigation body", Officials_Data[[#This Row],[Column1]])), "Yes", "No")</f>
        <v>Yes</v>
      </c>
      <c r="AJ108" s="3" t="str">
        <f>IF(ISNUMBER(SEARCH("Report immediately to external investigation body", Officials_Data[[#This Row],[Column1]])), "Yes", "No")</f>
        <v>No</v>
      </c>
      <c r="AK108" s="3" t="s">
        <v>20</v>
      </c>
      <c r="AL108" s="3" t="s">
        <v>21</v>
      </c>
      <c r="AM108" s="3" t="s">
        <v>21</v>
      </c>
      <c r="AN108" s="3" t="s">
        <v>3</v>
      </c>
      <c r="AO108" s="3" t="s">
        <v>4</v>
      </c>
      <c r="AP108" s="3" t="s">
        <v>5</v>
      </c>
      <c r="AQ108" s="3" t="s">
        <v>4</v>
      </c>
      <c r="AR108" s="3"/>
      <c r="AS108" s="3" t="s">
        <v>5</v>
      </c>
      <c r="AT108" s="3" t="s">
        <v>3</v>
      </c>
      <c r="AU108" s="3" t="s">
        <v>6</v>
      </c>
      <c r="AV108" s="3" t="s">
        <v>4</v>
      </c>
      <c r="AW108" s="3" t="s">
        <v>4</v>
      </c>
      <c r="AX108" s="3" t="s">
        <v>4</v>
      </c>
      <c r="AY108" s="3" t="s">
        <v>4</v>
      </c>
      <c r="AZ108" s="3" t="s">
        <v>4</v>
      </c>
      <c r="BA108" s="3" t="s">
        <v>75</v>
      </c>
    </row>
    <row r="109" spans="1:53" ht="14.4">
      <c r="A109" t="s">
        <v>460</v>
      </c>
      <c r="B109" s="94">
        <v>11934</v>
      </c>
      <c r="C109" s="93" t="s">
        <v>688</v>
      </c>
      <c r="D109" s="88" t="s">
        <v>754</v>
      </c>
      <c r="E109" t="s">
        <v>72</v>
      </c>
      <c r="F109" t="s">
        <v>347</v>
      </c>
      <c r="G109" t="s">
        <v>22</v>
      </c>
      <c r="H109" t="s">
        <v>4</v>
      </c>
      <c r="I109" t="s">
        <v>4</v>
      </c>
      <c r="J109" t="s">
        <v>4</v>
      </c>
      <c r="K109" t="s">
        <v>3</v>
      </c>
      <c r="L109" t="s">
        <v>3</v>
      </c>
      <c r="M109" t="s">
        <v>5</v>
      </c>
      <c r="N109" t="s">
        <v>5</v>
      </c>
      <c r="O109" t="s">
        <v>3</v>
      </c>
      <c r="P109" t="s">
        <v>5</v>
      </c>
      <c r="Q109" t="s">
        <v>12</v>
      </c>
      <c r="R109" t="s">
        <v>5</v>
      </c>
      <c r="S109" t="s">
        <v>5</v>
      </c>
      <c r="T109" t="s">
        <v>3</v>
      </c>
      <c r="U109" t="s">
        <v>4</v>
      </c>
      <c r="V109" t="s">
        <v>9</v>
      </c>
      <c r="W109" t="s">
        <v>9</v>
      </c>
      <c r="X109" t="s">
        <v>3</v>
      </c>
      <c r="Y109" t="s">
        <v>3</v>
      </c>
      <c r="Z109" t="s">
        <v>4</v>
      </c>
      <c r="AA109" t="s">
        <v>4</v>
      </c>
      <c r="AB109" t="s">
        <v>3</v>
      </c>
      <c r="AC109" t="s">
        <v>3</v>
      </c>
      <c r="AD109" t="s">
        <v>3</v>
      </c>
      <c r="AE109" s="3" t="s">
        <v>129</v>
      </c>
      <c r="AF109" s="3" t="str">
        <f>IF(ISNUMBER(SEARCH("Do nothing", Officials_Data[[#This Row],[Column1]])), "Yes", "No")</f>
        <v>No</v>
      </c>
      <c r="AG109" s="98" t="str">
        <f>IF(ISNUMBER(SEARCH("Talk to the colleague about his/her behavior", Officials_Data[[#This Row],[Column1]])), "Yes", "No")</f>
        <v>No</v>
      </c>
      <c r="AH109" s="98" t="str">
        <f>IF(ISNUMBER(SEARCH("Report immediately to direct supervisor", Officials_Data[[#This Row],[Column1]])), "Yes", "No")</f>
        <v>Yes</v>
      </c>
      <c r="AI109" s="3" t="str">
        <f>IF(ISNUMBER(SEARCH("Report immediately to internal investigation body", Officials_Data[[#This Row],[Column1]])), "Yes", "No")</f>
        <v>No</v>
      </c>
      <c r="AJ109" s="3" t="str">
        <f>IF(ISNUMBER(SEARCH("Report immediately to external investigation body", Officials_Data[[#This Row],[Column1]])), "Yes", "No")</f>
        <v>No</v>
      </c>
      <c r="AK109" s="3" t="s">
        <v>14</v>
      </c>
      <c r="AL109" s="3" t="s">
        <v>21</v>
      </c>
      <c r="AM109" s="3" t="s">
        <v>21</v>
      </c>
      <c r="AN109" s="3" t="s">
        <v>3</v>
      </c>
      <c r="AO109" s="3" t="s">
        <v>3</v>
      </c>
      <c r="AP109" s="3" t="s">
        <v>3</v>
      </c>
      <c r="AQ109" s="3" t="s">
        <v>3</v>
      </c>
      <c r="AR109" s="3"/>
      <c r="AS109" s="3" t="s">
        <v>3</v>
      </c>
      <c r="AT109" s="3" t="s">
        <v>5</v>
      </c>
      <c r="AU109" s="3" t="s">
        <v>3</v>
      </c>
      <c r="AV109" s="3" t="s">
        <v>4</v>
      </c>
      <c r="AW109" s="3" t="s">
        <v>4</v>
      </c>
      <c r="AX109" s="3" t="s">
        <v>4</v>
      </c>
      <c r="AY109" s="3" t="s">
        <v>3</v>
      </c>
      <c r="AZ109" s="3" t="s">
        <v>3</v>
      </c>
      <c r="BA109" s="3" t="s">
        <v>73</v>
      </c>
    </row>
    <row r="110" spans="1:53" ht="14.4">
      <c r="A110" t="s">
        <v>461</v>
      </c>
      <c r="B110" s="94">
        <v>11936</v>
      </c>
      <c r="C110" s="93" t="s">
        <v>688</v>
      </c>
      <c r="D110" s="88" t="s">
        <v>754</v>
      </c>
      <c r="E110" t="s">
        <v>74</v>
      </c>
      <c r="F110" t="s">
        <v>346</v>
      </c>
      <c r="G110" t="s">
        <v>22</v>
      </c>
      <c r="H110" t="s">
        <v>5</v>
      </c>
      <c r="I110" t="s">
        <v>5</v>
      </c>
      <c r="J110" t="s">
        <v>5</v>
      </c>
      <c r="K110" t="s">
        <v>4</v>
      </c>
      <c r="L110" t="s">
        <v>4</v>
      </c>
      <c r="M110" t="s">
        <v>6</v>
      </c>
      <c r="N110" t="s">
        <v>6</v>
      </c>
      <c r="O110" t="s">
        <v>5</v>
      </c>
      <c r="P110" t="s">
        <v>5</v>
      </c>
      <c r="Q110" t="s">
        <v>12</v>
      </c>
      <c r="R110" t="s">
        <v>6</v>
      </c>
      <c r="S110" t="s">
        <v>6</v>
      </c>
      <c r="T110" t="s">
        <v>4</v>
      </c>
      <c r="U110" t="s">
        <v>4</v>
      </c>
      <c r="V110" t="s">
        <v>9</v>
      </c>
      <c r="W110" t="s">
        <v>9</v>
      </c>
      <c r="X110" t="s">
        <v>3</v>
      </c>
      <c r="Y110" t="s">
        <v>6</v>
      </c>
      <c r="Z110" t="s">
        <v>6</v>
      </c>
      <c r="AA110" t="s">
        <v>6</v>
      </c>
      <c r="AB110" t="s">
        <v>6</v>
      </c>
      <c r="AC110" t="s">
        <v>5</v>
      </c>
      <c r="AD110" t="s">
        <v>5</v>
      </c>
      <c r="AE110" s="3" t="s">
        <v>129</v>
      </c>
      <c r="AF110" s="3" t="str">
        <f>IF(ISNUMBER(SEARCH("Do nothing", Officials_Data[[#This Row],[Column1]])), "Yes", "No")</f>
        <v>No</v>
      </c>
      <c r="AG110" s="98" t="str">
        <f>IF(ISNUMBER(SEARCH("Talk to the colleague about his/her behavior", Officials_Data[[#This Row],[Column1]])), "Yes", "No")</f>
        <v>No</v>
      </c>
      <c r="AH110" s="98" t="str">
        <f>IF(ISNUMBER(SEARCH("Report immediately to direct supervisor", Officials_Data[[#This Row],[Column1]])), "Yes", "No")</f>
        <v>Yes</v>
      </c>
      <c r="AI110" s="3" t="str">
        <f>IF(ISNUMBER(SEARCH("Report immediately to internal investigation body", Officials_Data[[#This Row],[Column1]])), "Yes", "No")</f>
        <v>No</v>
      </c>
      <c r="AJ110" s="3" t="str">
        <f>IF(ISNUMBER(SEARCH("Report immediately to external investigation body", Officials_Data[[#This Row],[Column1]])), "Yes", "No")</f>
        <v>No</v>
      </c>
      <c r="AK110" s="3" t="s">
        <v>20</v>
      </c>
      <c r="AL110" s="3" t="s">
        <v>21</v>
      </c>
      <c r="AM110" s="3" t="s">
        <v>21</v>
      </c>
      <c r="AN110" s="3" t="s">
        <v>3</v>
      </c>
      <c r="AO110" s="3" t="s">
        <v>6</v>
      </c>
      <c r="AP110" s="3" t="s">
        <v>5</v>
      </c>
      <c r="AQ110" s="3" t="s">
        <v>6</v>
      </c>
      <c r="AR110" s="3"/>
      <c r="AS110" s="3" t="s">
        <v>6</v>
      </c>
      <c r="AT110" s="3" t="s">
        <v>3</v>
      </c>
      <c r="AU110" s="3" t="s">
        <v>6</v>
      </c>
      <c r="AV110" s="3" t="s">
        <v>5</v>
      </c>
      <c r="AW110" s="3" t="s">
        <v>3</v>
      </c>
      <c r="AX110" s="3" t="s">
        <v>5</v>
      </c>
      <c r="AY110" s="3" t="s">
        <v>4</v>
      </c>
      <c r="AZ110" s="3" t="s">
        <v>3</v>
      </c>
      <c r="BA110" s="3" t="s">
        <v>75</v>
      </c>
    </row>
    <row r="111" spans="1:53" ht="14.4">
      <c r="A111" t="s">
        <v>462</v>
      </c>
      <c r="B111" s="94">
        <v>11938</v>
      </c>
      <c r="C111" s="93" t="s">
        <v>703</v>
      </c>
      <c r="D111" s="88" t="s">
        <v>754</v>
      </c>
      <c r="E111" t="s">
        <v>74</v>
      </c>
      <c r="F111" t="s">
        <v>346</v>
      </c>
      <c r="G111" t="s">
        <v>21</v>
      </c>
      <c r="H111" t="s">
        <v>3</v>
      </c>
      <c r="I111" t="s">
        <v>4</v>
      </c>
      <c r="J111" t="s">
        <v>4</v>
      </c>
      <c r="K111" t="s">
        <v>3</v>
      </c>
      <c r="L111" t="s">
        <v>4</v>
      </c>
      <c r="M111" t="s">
        <v>4</v>
      </c>
      <c r="N111" t="s">
        <v>4</v>
      </c>
      <c r="O111" t="s">
        <v>4</v>
      </c>
      <c r="P111" t="s">
        <v>5</v>
      </c>
      <c r="Q111" t="s">
        <v>12</v>
      </c>
      <c r="R111" t="s">
        <v>4</v>
      </c>
      <c r="S111" t="s">
        <v>4</v>
      </c>
      <c r="T111" t="s">
        <v>4</v>
      </c>
      <c r="U111" t="s">
        <v>4</v>
      </c>
      <c r="V111" t="s">
        <v>10</v>
      </c>
      <c r="W111" t="s">
        <v>12</v>
      </c>
      <c r="X111" t="s">
        <v>4</v>
      </c>
      <c r="Y111" t="s">
        <v>4</v>
      </c>
      <c r="Z111" t="s">
        <v>4</v>
      </c>
      <c r="AA111" t="s">
        <v>4</v>
      </c>
      <c r="AB111" t="s">
        <v>4</v>
      </c>
      <c r="AC111" t="s">
        <v>4</v>
      </c>
      <c r="AD111" t="s">
        <v>4</v>
      </c>
      <c r="AE111" s="3" t="s">
        <v>129</v>
      </c>
      <c r="AF111" s="3" t="str">
        <f>IF(ISNUMBER(SEARCH("Do nothing", Officials_Data[[#This Row],[Column1]])), "Yes", "No")</f>
        <v>No</v>
      </c>
      <c r="AG111" s="98" t="str">
        <f>IF(ISNUMBER(SEARCH("Talk to the colleague about his/her behavior", Officials_Data[[#This Row],[Column1]])), "Yes", "No")</f>
        <v>No</v>
      </c>
      <c r="AH111" s="98" t="str">
        <f>IF(ISNUMBER(SEARCH("Report immediately to direct supervisor", Officials_Data[[#This Row],[Column1]])), "Yes", "No")</f>
        <v>Yes</v>
      </c>
      <c r="AI111" s="3" t="str">
        <f>IF(ISNUMBER(SEARCH("Report immediately to internal investigation body", Officials_Data[[#This Row],[Column1]])), "Yes", "No")</f>
        <v>No</v>
      </c>
      <c r="AJ111" s="3" t="str">
        <f>IF(ISNUMBER(SEARCH("Report immediately to external investigation body", Officials_Data[[#This Row],[Column1]])), "Yes", "No")</f>
        <v>No</v>
      </c>
      <c r="AK111" s="3" t="s">
        <v>14</v>
      </c>
      <c r="AL111" s="3" t="s">
        <v>21</v>
      </c>
      <c r="AM111" s="3" t="s">
        <v>21</v>
      </c>
      <c r="AN111" s="3" t="s">
        <v>4</v>
      </c>
      <c r="AO111" s="3" t="s">
        <v>4</v>
      </c>
      <c r="AP111" s="3" t="s">
        <v>5</v>
      </c>
      <c r="AQ111" s="3" t="s">
        <v>4</v>
      </c>
      <c r="AR111" s="3"/>
      <c r="AS111" s="3" t="s">
        <v>4</v>
      </c>
      <c r="AT111" s="3" t="s">
        <v>5</v>
      </c>
      <c r="AU111" s="3" t="s">
        <v>4</v>
      </c>
      <c r="AV111" s="3" t="s">
        <v>4</v>
      </c>
      <c r="AW111" s="3" t="s">
        <v>4</v>
      </c>
      <c r="AX111" s="3" t="s">
        <v>4</v>
      </c>
      <c r="AY111" s="3" t="s">
        <v>4</v>
      </c>
      <c r="AZ111" s="3" t="s">
        <v>4</v>
      </c>
      <c r="BA111" s="3" t="s">
        <v>73</v>
      </c>
    </row>
    <row r="112" spans="1:53" ht="14.4">
      <c r="A112" t="s">
        <v>463</v>
      </c>
      <c r="B112" s="94">
        <v>11940</v>
      </c>
      <c r="C112" s="93" t="s">
        <v>688</v>
      </c>
      <c r="D112" s="88" t="s">
        <v>754</v>
      </c>
      <c r="E112" t="s">
        <v>74</v>
      </c>
      <c r="F112" t="s">
        <v>347</v>
      </c>
      <c r="G112" t="s">
        <v>22</v>
      </c>
      <c r="H112" t="s">
        <v>3</v>
      </c>
      <c r="I112" t="s">
        <v>3</v>
      </c>
      <c r="J112" t="s">
        <v>4</v>
      </c>
      <c r="K112" t="s">
        <v>3</v>
      </c>
      <c r="L112" t="s">
        <v>4</v>
      </c>
      <c r="M112" t="s">
        <v>3</v>
      </c>
      <c r="N112" t="s">
        <v>4</v>
      </c>
      <c r="O112" t="s">
        <v>4</v>
      </c>
      <c r="P112" t="s">
        <v>4</v>
      </c>
      <c r="Q112" t="s">
        <v>12</v>
      </c>
      <c r="R112" t="s">
        <v>3</v>
      </c>
      <c r="S112" t="s">
        <v>4</v>
      </c>
      <c r="T112" t="s">
        <v>4</v>
      </c>
      <c r="U112" t="s">
        <v>4</v>
      </c>
      <c r="V112" t="s">
        <v>12</v>
      </c>
      <c r="W112" t="s">
        <v>12</v>
      </c>
      <c r="X112" t="s">
        <v>4</v>
      </c>
      <c r="Y112" t="s">
        <v>4</v>
      </c>
      <c r="Z112" t="s">
        <v>3</v>
      </c>
      <c r="AA112" t="s">
        <v>4</v>
      </c>
      <c r="AB112" t="s">
        <v>4</v>
      </c>
      <c r="AC112" t="s">
        <v>4</v>
      </c>
      <c r="AD112" t="s">
        <v>4</v>
      </c>
      <c r="AE112" s="3" t="s">
        <v>756</v>
      </c>
      <c r="AF112" s="3" t="str">
        <f>IF(ISNUMBER(SEARCH("Do nothing", Officials_Data[[#This Row],[Column1]])), "Yes", "No")</f>
        <v>No</v>
      </c>
      <c r="AG112" s="98" t="str">
        <f>IF(ISNUMBER(SEARCH("Talk to the colleague about his/her behavior", Officials_Data[[#This Row],[Column1]])), "Yes", "No")</f>
        <v>Yes</v>
      </c>
      <c r="AH112" s="98" t="str">
        <f>IF(ISNUMBER(SEARCH("Report immediately to direct supervisor", Officials_Data[[#This Row],[Column1]])), "Yes", "No")</f>
        <v>Yes</v>
      </c>
      <c r="AI112" s="3" t="str">
        <f>IF(ISNUMBER(SEARCH("Report immediately to internal investigation body", Officials_Data[[#This Row],[Column1]])), "Yes", "No")</f>
        <v>No</v>
      </c>
      <c r="AJ112" s="3" t="str">
        <f>IF(ISNUMBER(SEARCH("Report immediately to external investigation body", Officials_Data[[#This Row],[Column1]])), "Yes", "No")</f>
        <v>No</v>
      </c>
      <c r="AK112" s="3" t="s">
        <v>20</v>
      </c>
      <c r="AL112" s="3" t="s">
        <v>21</v>
      </c>
      <c r="AM112" s="3" t="s">
        <v>21</v>
      </c>
      <c r="AN112" s="3" t="s">
        <v>4</v>
      </c>
      <c r="AO112" s="3" t="s">
        <v>4</v>
      </c>
      <c r="AP112" s="3" t="s">
        <v>3</v>
      </c>
      <c r="AQ112" s="3" t="s">
        <v>3</v>
      </c>
      <c r="AR112" s="3"/>
      <c r="AS112" s="3" t="s">
        <v>4</v>
      </c>
      <c r="AT112" s="3" t="s">
        <v>4</v>
      </c>
      <c r="AU112" s="3" t="s">
        <v>4</v>
      </c>
      <c r="AV112" s="3" t="s">
        <v>4</v>
      </c>
      <c r="AW112" s="3" t="s">
        <v>3</v>
      </c>
      <c r="AX112" s="3" t="s">
        <v>4</v>
      </c>
      <c r="AY112" s="3" t="s">
        <v>3</v>
      </c>
      <c r="AZ112" s="3" t="s">
        <v>4</v>
      </c>
      <c r="BA112" s="3" t="s">
        <v>75</v>
      </c>
    </row>
    <row r="113" spans="1:53" ht="14.4">
      <c r="A113" t="s">
        <v>464</v>
      </c>
      <c r="B113" s="94">
        <v>11941</v>
      </c>
      <c r="C113" s="93" t="s">
        <v>688</v>
      </c>
      <c r="D113" s="88" t="s">
        <v>754</v>
      </c>
      <c r="E113" t="s">
        <v>74</v>
      </c>
      <c r="F113" t="s">
        <v>347</v>
      </c>
      <c r="G113" t="s">
        <v>22</v>
      </c>
      <c r="H113" t="s">
        <v>3</v>
      </c>
      <c r="I113" t="s">
        <v>3</v>
      </c>
      <c r="J113" t="s">
        <v>4</v>
      </c>
      <c r="K113" t="s">
        <v>4</v>
      </c>
      <c r="L113" t="s">
        <v>3</v>
      </c>
      <c r="M113" t="s">
        <v>3</v>
      </c>
      <c r="N113" t="s">
        <v>4</v>
      </c>
      <c r="O113" t="s">
        <v>4</v>
      </c>
      <c r="P113" t="s">
        <v>5</v>
      </c>
      <c r="Q113" t="s">
        <v>12</v>
      </c>
      <c r="R113" t="s">
        <v>4</v>
      </c>
      <c r="S113" t="s">
        <v>4</v>
      </c>
      <c r="T113" t="s">
        <v>3</v>
      </c>
      <c r="U113" t="s">
        <v>4</v>
      </c>
      <c r="V113" t="s">
        <v>10</v>
      </c>
      <c r="W113" t="s">
        <v>9</v>
      </c>
      <c r="X113" t="s">
        <v>5</v>
      </c>
      <c r="Y113" t="s">
        <v>4</v>
      </c>
      <c r="Z113" t="s">
        <v>5</v>
      </c>
      <c r="AA113" t="s">
        <v>4</v>
      </c>
      <c r="AB113" t="s">
        <v>3</v>
      </c>
      <c r="AC113" t="s">
        <v>3</v>
      </c>
      <c r="AD113" t="s">
        <v>3</v>
      </c>
      <c r="AE113" s="3" t="s">
        <v>758</v>
      </c>
      <c r="AF113" s="3" t="str">
        <f>IF(ISNUMBER(SEARCH("Do nothing", Officials_Data[[#This Row],[Column1]])), "Yes", "No")</f>
        <v>No</v>
      </c>
      <c r="AG113" s="98" t="str">
        <f>IF(ISNUMBER(SEARCH("Talk to the colleague about his/her behavior", Officials_Data[[#This Row],[Column1]])), "Yes", "No")</f>
        <v>No</v>
      </c>
      <c r="AH113" s="98" t="str">
        <f>IF(ISNUMBER(SEARCH("Report immediately to direct supervisor", Officials_Data[[#This Row],[Column1]])), "Yes", "No")</f>
        <v>Yes</v>
      </c>
      <c r="AI113" s="3" t="str">
        <f>IF(ISNUMBER(SEARCH("Report immediately to internal investigation body", Officials_Data[[#This Row],[Column1]])), "Yes", "No")</f>
        <v>Yes</v>
      </c>
      <c r="AJ113" s="3" t="str">
        <f>IF(ISNUMBER(SEARCH("Report immediately to external investigation body", Officials_Data[[#This Row],[Column1]])), "Yes", "No")</f>
        <v>No</v>
      </c>
      <c r="AK113" s="3" t="s">
        <v>20</v>
      </c>
      <c r="AL113" s="3" t="s">
        <v>21</v>
      </c>
      <c r="AM113" s="3" t="s">
        <v>21</v>
      </c>
      <c r="AN113" s="3" t="s">
        <v>3</v>
      </c>
      <c r="AO113" s="3" t="s">
        <v>3</v>
      </c>
      <c r="AP113" s="3" t="s">
        <v>4</v>
      </c>
      <c r="AQ113" s="3" t="s">
        <v>3</v>
      </c>
      <c r="AR113" s="3"/>
      <c r="AS113" s="3" t="s">
        <v>5</v>
      </c>
      <c r="AT113" s="3" t="s">
        <v>3</v>
      </c>
      <c r="AU113" s="3" t="s">
        <v>4</v>
      </c>
      <c r="AV113" s="3" t="s">
        <v>3</v>
      </c>
      <c r="AW113" s="3" t="s">
        <v>4</v>
      </c>
      <c r="AX113" s="3" t="s">
        <v>4</v>
      </c>
      <c r="AY113" s="3" t="s">
        <v>3</v>
      </c>
      <c r="AZ113" s="3" t="s">
        <v>3</v>
      </c>
      <c r="BA113" s="3" t="s">
        <v>75</v>
      </c>
    </row>
    <row r="114" spans="1:53" ht="14.4">
      <c r="A114" t="s">
        <v>465</v>
      </c>
      <c r="B114" s="94">
        <v>11942</v>
      </c>
      <c r="C114" s="93" t="s">
        <v>688</v>
      </c>
      <c r="D114" s="88" t="s">
        <v>754</v>
      </c>
      <c r="E114" t="s">
        <v>74</v>
      </c>
      <c r="F114" t="s">
        <v>347</v>
      </c>
      <c r="G114" t="s">
        <v>22</v>
      </c>
      <c r="H114" t="s">
        <v>3</v>
      </c>
      <c r="I114" t="s">
        <v>3</v>
      </c>
      <c r="J114" t="s">
        <v>3</v>
      </c>
      <c r="K114" t="s">
        <v>3</v>
      </c>
      <c r="L114" t="s">
        <v>4</v>
      </c>
      <c r="M114" t="s">
        <v>3</v>
      </c>
      <c r="N114" t="s">
        <v>3</v>
      </c>
      <c r="O114" t="s">
        <v>3</v>
      </c>
      <c r="P114" t="s">
        <v>4</v>
      </c>
      <c r="Q114" t="s">
        <v>12</v>
      </c>
      <c r="R114" t="s">
        <v>3</v>
      </c>
      <c r="S114" t="s">
        <v>3</v>
      </c>
      <c r="T114" t="s">
        <v>3</v>
      </c>
      <c r="U114" t="s">
        <v>4</v>
      </c>
      <c r="V114" t="s">
        <v>10</v>
      </c>
      <c r="W114" t="s">
        <v>9</v>
      </c>
      <c r="X114" t="s">
        <v>4</v>
      </c>
      <c r="Y114" t="s">
        <v>4</v>
      </c>
      <c r="Z114" t="s">
        <v>4</v>
      </c>
      <c r="AA114" t="s">
        <v>3</v>
      </c>
      <c r="AB114" t="s">
        <v>4</v>
      </c>
      <c r="AC114" t="s">
        <v>4</v>
      </c>
      <c r="AD114" t="s">
        <v>4</v>
      </c>
      <c r="AE114" s="3" t="s">
        <v>766</v>
      </c>
      <c r="AF114" s="3" t="str">
        <f>IF(ISNUMBER(SEARCH("Do nothing", Officials_Data[[#This Row],[Column1]])), "Yes", "No")</f>
        <v>No</v>
      </c>
      <c r="AG114" s="98" t="str">
        <f>IF(ISNUMBER(SEARCH("Talk to the colleague about his/her behavior", Officials_Data[[#This Row],[Column1]])), "Yes", "No")</f>
        <v>No</v>
      </c>
      <c r="AH114" s="98" t="str">
        <f>IF(ISNUMBER(SEARCH("Report immediately to direct supervisor", Officials_Data[[#This Row],[Column1]])), "Yes", "No")</f>
        <v>Yes</v>
      </c>
      <c r="AI114" s="3" t="str">
        <f>IF(ISNUMBER(SEARCH("Report immediately to internal investigation body", Officials_Data[[#This Row],[Column1]])), "Yes", "No")</f>
        <v>Yes</v>
      </c>
      <c r="AJ114" s="3" t="str">
        <f>IF(ISNUMBER(SEARCH("Report immediately to external investigation body", Officials_Data[[#This Row],[Column1]])), "Yes", "No")</f>
        <v>Yes</v>
      </c>
      <c r="AK114" s="3" t="s">
        <v>14</v>
      </c>
      <c r="AL114" s="3" t="s">
        <v>21</v>
      </c>
      <c r="AM114" s="3" t="s">
        <v>21</v>
      </c>
      <c r="AN114" s="3" t="s">
        <v>3</v>
      </c>
      <c r="AO114" s="3" t="s">
        <v>4</v>
      </c>
      <c r="AP114" s="3" t="s">
        <v>3</v>
      </c>
      <c r="AQ114" s="3" t="s">
        <v>3</v>
      </c>
      <c r="AR114" s="3"/>
      <c r="AS114" s="3" t="s">
        <v>5</v>
      </c>
      <c r="AT114" s="3" t="s">
        <v>3</v>
      </c>
      <c r="AU114" s="3" t="s">
        <v>4</v>
      </c>
      <c r="AV114" s="3" t="s">
        <v>4</v>
      </c>
      <c r="AW114" s="3" t="s">
        <v>5</v>
      </c>
      <c r="AX114" s="3" t="s">
        <v>3</v>
      </c>
      <c r="AY114" s="3" t="s">
        <v>3</v>
      </c>
      <c r="AZ114" s="3" t="s">
        <v>3</v>
      </c>
      <c r="BA114" s="3" t="s">
        <v>75</v>
      </c>
    </row>
    <row r="115" spans="1:53" ht="14.4">
      <c r="A115" t="s">
        <v>466</v>
      </c>
      <c r="B115" s="94">
        <v>11944</v>
      </c>
      <c r="C115" s="93" t="s">
        <v>688</v>
      </c>
      <c r="D115" s="88" t="s">
        <v>754</v>
      </c>
      <c r="E115" t="s">
        <v>74</v>
      </c>
      <c r="F115" t="s">
        <v>346</v>
      </c>
      <c r="G115" t="s">
        <v>22</v>
      </c>
      <c r="H115" t="s">
        <v>3</v>
      </c>
      <c r="I115" t="s">
        <v>3</v>
      </c>
      <c r="J115" t="s">
        <v>3</v>
      </c>
      <c r="K115" t="s">
        <v>4</v>
      </c>
      <c r="L115" t="s">
        <v>3</v>
      </c>
      <c r="M115" t="s">
        <v>4</v>
      </c>
      <c r="N115" t="s">
        <v>3</v>
      </c>
      <c r="O115" t="s">
        <v>4</v>
      </c>
      <c r="P115" t="s">
        <v>5</v>
      </c>
      <c r="Q115" t="s">
        <v>12</v>
      </c>
      <c r="R115" t="s">
        <v>3</v>
      </c>
      <c r="S115" t="s">
        <v>4</v>
      </c>
      <c r="T115" t="s">
        <v>3</v>
      </c>
      <c r="U115" t="s">
        <v>6</v>
      </c>
      <c r="V115" t="s">
        <v>9</v>
      </c>
      <c r="W115" t="s">
        <v>9</v>
      </c>
      <c r="X115" t="s">
        <v>3</v>
      </c>
      <c r="Y115" t="s">
        <v>4</v>
      </c>
      <c r="Z115" t="s">
        <v>3</v>
      </c>
      <c r="AA115" t="s">
        <v>3</v>
      </c>
      <c r="AB115" t="s">
        <v>3</v>
      </c>
      <c r="AC115" t="s">
        <v>4</v>
      </c>
      <c r="AD115" t="s">
        <v>3</v>
      </c>
      <c r="AE115" s="3" t="s">
        <v>756</v>
      </c>
      <c r="AF115" s="3" t="str">
        <f>IF(ISNUMBER(SEARCH("Do nothing", Officials_Data[[#This Row],[Column1]])), "Yes", "No")</f>
        <v>No</v>
      </c>
      <c r="AG115" s="98" t="str">
        <f>IF(ISNUMBER(SEARCH("Talk to the colleague about his/her behavior", Officials_Data[[#This Row],[Column1]])), "Yes", "No")</f>
        <v>Yes</v>
      </c>
      <c r="AH115" s="98" t="str">
        <f>IF(ISNUMBER(SEARCH("Report immediately to direct supervisor", Officials_Data[[#This Row],[Column1]])), "Yes", "No")</f>
        <v>Yes</v>
      </c>
      <c r="AI115" s="3" t="str">
        <f>IF(ISNUMBER(SEARCH("Report immediately to internal investigation body", Officials_Data[[#This Row],[Column1]])), "Yes", "No")</f>
        <v>No</v>
      </c>
      <c r="AJ115" s="3" t="str">
        <f>IF(ISNUMBER(SEARCH("Report immediately to external investigation body", Officials_Data[[#This Row],[Column1]])), "Yes", "No")</f>
        <v>No</v>
      </c>
      <c r="AK115" s="3" t="s">
        <v>14</v>
      </c>
      <c r="AL115" s="3" t="s">
        <v>21</v>
      </c>
      <c r="AM115" s="3" t="s">
        <v>21</v>
      </c>
      <c r="AN115" s="3" t="s">
        <v>3</v>
      </c>
      <c r="AO115" s="3" t="s">
        <v>3</v>
      </c>
      <c r="AP115" s="3" t="s">
        <v>3</v>
      </c>
      <c r="AQ115" s="3" t="s">
        <v>3</v>
      </c>
      <c r="AR115" s="3"/>
      <c r="AS115" s="3" t="s">
        <v>5</v>
      </c>
      <c r="AT115" s="3" t="s">
        <v>4</v>
      </c>
      <c r="AU115" s="3" t="s">
        <v>4</v>
      </c>
      <c r="AV115" s="3" t="s">
        <v>3</v>
      </c>
      <c r="AW115" s="3" t="s">
        <v>3</v>
      </c>
      <c r="AX115" s="3" t="s">
        <v>3</v>
      </c>
      <c r="AY115" s="3" t="s">
        <v>3</v>
      </c>
      <c r="AZ115" s="3" t="s">
        <v>3</v>
      </c>
      <c r="BA115" s="3" t="s">
        <v>73</v>
      </c>
    </row>
    <row r="116" spans="1:53" ht="14.4">
      <c r="A116" t="s">
        <v>467</v>
      </c>
      <c r="B116" s="94">
        <v>11945</v>
      </c>
      <c r="C116" s="93" t="s">
        <v>688</v>
      </c>
      <c r="D116" s="88" t="s">
        <v>754</v>
      </c>
      <c r="E116" t="s">
        <v>72</v>
      </c>
      <c r="F116" t="s">
        <v>346</v>
      </c>
      <c r="G116" t="s">
        <v>22</v>
      </c>
      <c r="H116" t="s">
        <v>4</v>
      </c>
      <c r="I116" t="s">
        <v>4</v>
      </c>
      <c r="J116" t="s">
        <v>4</v>
      </c>
      <c r="K116" t="s">
        <v>3</v>
      </c>
      <c r="L116" t="s">
        <v>3</v>
      </c>
      <c r="M116" t="s">
        <v>4</v>
      </c>
      <c r="N116" t="s">
        <v>4</v>
      </c>
      <c r="O116" t="s">
        <v>3</v>
      </c>
      <c r="P116" t="s">
        <v>5</v>
      </c>
      <c r="Q116" t="s">
        <v>12</v>
      </c>
      <c r="R116" t="s">
        <v>4</v>
      </c>
      <c r="S116" t="s">
        <v>4</v>
      </c>
      <c r="T116" t="s">
        <v>3</v>
      </c>
      <c r="U116" t="s">
        <v>5</v>
      </c>
      <c r="V116" t="s">
        <v>10</v>
      </c>
      <c r="W116" t="s">
        <v>12</v>
      </c>
      <c r="X116" t="s">
        <v>3</v>
      </c>
      <c r="Y116" t="s">
        <v>4</v>
      </c>
      <c r="Z116" t="s">
        <v>4</v>
      </c>
      <c r="AA116" t="s">
        <v>4</v>
      </c>
      <c r="AB116" t="s">
        <v>4</v>
      </c>
      <c r="AC116" t="s">
        <v>4</v>
      </c>
      <c r="AD116" t="s">
        <v>4</v>
      </c>
      <c r="AE116" s="3" t="s">
        <v>755</v>
      </c>
      <c r="AF116" s="3" t="str">
        <f>IF(ISNUMBER(SEARCH("Do nothing", Officials_Data[[#This Row],[Column1]])), "Yes", "No")</f>
        <v>No</v>
      </c>
      <c r="AG116" s="98" t="str">
        <f>IF(ISNUMBER(SEARCH("Talk to the colleague about his/her behavior", Officials_Data[[#This Row],[Column1]])), "Yes", "No")</f>
        <v>Yes</v>
      </c>
      <c r="AH116" s="98" t="str">
        <f>IF(ISNUMBER(SEARCH("Report immediately to direct supervisor", Officials_Data[[#This Row],[Column1]])), "Yes", "No")</f>
        <v>No</v>
      </c>
      <c r="AI116" s="3" t="str">
        <f>IF(ISNUMBER(SEARCH("Report immediately to internal investigation body", Officials_Data[[#This Row],[Column1]])), "Yes", "No")</f>
        <v>No</v>
      </c>
      <c r="AJ116" s="3" t="str">
        <f>IF(ISNUMBER(SEARCH("Report immediately to external investigation body", Officials_Data[[#This Row],[Column1]])), "Yes", "No")</f>
        <v>No</v>
      </c>
      <c r="AK116" s="3" t="s">
        <v>14</v>
      </c>
      <c r="AL116" s="3" t="s">
        <v>21</v>
      </c>
      <c r="AM116" s="3" t="s">
        <v>21</v>
      </c>
      <c r="AN116" s="3" t="s">
        <v>4</v>
      </c>
      <c r="AO116" s="3" t="s">
        <v>4</v>
      </c>
      <c r="AP116" s="3" t="s">
        <v>4</v>
      </c>
      <c r="AQ116" s="3" t="s">
        <v>3</v>
      </c>
      <c r="AR116" s="3"/>
      <c r="AS116" s="3" t="s">
        <v>4</v>
      </c>
      <c r="AT116" s="3" t="s">
        <v>5</v>
      </c>
      <c r="AU116" s="3" t="s">
        <v>5</v>
      </c>
      <c r="AV116" s="3" t="s">
        <v>4</v>
      </c>
      <c r="AW116" s="3" t="s">
        <v>3</v>
      </c>
      <c r="AX116" s="3" t="s">
        <v>4</v>
      </c>
      <c r="AY116" s="3" t="s">
        <v>3</v>
      </c>
      <c r="AZ116" s="3" t="s">
        <v>3</v>
      </c>
      <c r="BA116" s="3" t="s">
        <v>73</v>
      </c>
    </row>
    <row r="117" spans="1:53" ht="14.4">
      <c r="A117" t="s">
        <v>468</v>
      </c>
      <c r="B117" s="94">
        <v>11947</v>
      </c>
      <c r="C117" s="93" t="s">
        <v>704</v>
      </c>
      <c r="D117" s="88" t="s">
        <v>754</v>
      </c>
      <c r="E117" t="s">
        <v>74</v>
      </c>
      <c r="F117" t="s">
        <v>347</v>
      </c>
      <c r="G117" t="s">
        <v>22</v>
      </c>
      <c r="H117" t="s">
        <v>4</v>
      </c>
      <c r="I117" t="s">
        <v>3</v>
      </c>
      <c r="J117" t="s">
        <v>4</v>
      </c>
      <c r="K117" t="s">
        <v>3</v>
      </c>
      <c r="L117" t="s">
        <v>4</v>
      </c>
      <c r="M117" t="s">
        <v>3</v>
      </c>
      <c r="N117" t="s">
        <v>4</v>
      </c>
      <c r="O117" t="s">
        <v>5</v>
      </c>
      <c r="P117" t="s">
        <v>5</v>
      </c>
      <c r="Q117" t="s">
        <v>12</v>
      </c>
      <c r="R117" t="s">
        <v>5</v>
      </c>
      <c r="S117" t="s">
        <v>5</v>
      </c>
      <c r="T117" t="s">
        <v>3</v>
      </c>
      <c r="U117" t="s">
        <v>4</v>
      </c>
      <c r="V117" t="s">
        <v>10</v>
      </c>
      <c r="W117" t="s">
        <v>9</v>
      </c>
      <c r="X117" t="s">
        <v>4</v>
      </c>
      <c r="Y117" t="s">
        <v>5</v>
      </c>
      <c r="Z117" t="s">
        <v>4</v>
      </c>
      <c r="AA117" t="s">
        <v>5</v>
      </c>
      <c r="AB117" t="s">
        <v>3</v>
      </c>
      <c r="AC117" t="s">
        <v>4</v>
      </c>
      <c r="AD117" t="s">
        <v>4</v>
      </c>
      <c r="AE117" s="3" t="s">
        <v>129</v>
      </c>
      <c r="AF117" s="3" t="str">
        <f>IF(ISNUMBER(SEARCH("Do nothing", Officials_Data[[#This Row],[Column1]])), "Yes", "No")</f>
        <v>No</v>
      </c>
      <c r="AG117" s="98" t="str">
        <f>IF(ISNUMBER(SEARCH("Talk to the colleague about his/her behavior", Officials_Data[[#This Row],[Column1]])), "Yes", "No")</f>
        <v>No</v>
      </c>
      <c r="AH117" s="98" t="str">
        <f>IF(ISNUMBER(SEARCH("Report immediately to direct supervisor", Officials_Data[[#This Row],[Column1]])), "Yes", "No")</f>
        <v>Yes</v>
      </c>
      <c r="AI117" s="3" t="str">
        <f>IF(ISNUMBER(SEARCH("Report immediately to internal investigation body", Officials_Data[[#This Row],[Column1]])), "Yes", "No")</f>
        <v>No</v>
      </c>
      <c r="AJ117" s="3" t="str">
        <f>IF(ISNUMBER(SEARCH("Report immediately to external investigation body", Officials_Data[[#This Row],[Column1]])), "Yes", "No")</f>
        <v>No</v>
      </c>
      <c r="AK117" s="3" t="s">
        <v>14</v>
      </c>
      <c r="AL117" s="3" t="s">
        <v>21</v>
      </c>
      <c r="AM117" s="3" t="s">
        <v>21</v>
      </c>
      <c r="AN117" s="3" t="s">
        <v>4</v>
      </c>
      <c r="AO117" s="3" t="s">
        <v>4</v>
      </c>
      <c r="AP117" s="3" t="s">
        <v>5</v>
      </c>
      <c r="AQ117" s="3" t="s">
        <v>3</v>
      </c>
      <c r="AR117" s="3"/>
      <c r="AS117" s="3" t="s">
        <v>5</v>
      </c>
      <c r="AT117" s="3" t="s">
        <v>3</v>
      </c>
      <c r="AU117" s="3" t="s">
        <v>5</v>
      </c>
      <c r="AV117" s="3" t="s">
        <v>4</v>
      </c>
      <c r="AW117" s="3" t="s">
        <v>3</v>
      </c>
      <c r="AX117" s="3" t="s">
        <v>3</v>
      </c>
      <c r="AY117" s="3" t="s">
        <v>3</v>
      </c>
      <c r="AZ117" s="3" t="s">
        <v>3</v>
      </c>
      <c r="BA117" s="3" t="s">
        <v>75</v>
      </c>
    </row>
    <row r="118" spans="1:53" ht="14.4">
      <c r="A118" t="s">
        <v>469</v>
      </c>
      <c r="B118" s="94">
        <v>11949</v>
      </c>
      <c r="C118" s="93" t="s">
        <v>688</v>
      </c>
      <c r="D118" s="88" t="s">
        <v>754</v>
      </c>
      <c r="E118" t="s">
        <v>72</v>
      </c>
      <c r="F118" t="s">
        <v>347</v>
      </c>
      <c r="G118" t="s">
        <v>22</v>
      </c>
      <c r="H118" t="s">
        <v>3</v>
      </c>
      <c r="I118" t="s">
        <v>3</v>
      </c>
      <c r="J118" t="s">
        <v>3</v>
      </c>
      <c r="K118" t="s">
        <v>3</v>
      </c>
      <c r="L118" t="s">
        <v>4</v>
      </c>
      <c r="M118" t="s">
        <v>3</v>
      </c>
      <c r="N118" t="s">
        <v>3</v>
      </c>
      <c r="O118" t="s">
        <v>3</v>
      </c>
      <c r="P118" t="s">
        <v>4</v>
      </c>
      <c r="Q118" t="s">
        <v>12</v>
      </c>
      <c r="R118" t="s">
        <v>4</v>
      </c>
      <c r="S118" t="s">
        <v>4</v>
      </c>
      <c r="T118" t="s">
        <v>4</v>
      </c>
      <c r="U118" t="s">
        <v>4</v>
      </c>
      <c r="V118" t="s">
        <v>12</v>
      </c>
      <c r="W118" t="s">
        <v>12</v>
      </c>
      <c r="X118" t="s">
        <v>4</v>
      </c>
      <c r="Y118" t="s">
        <v>3</v>
      </c>
      <c r="Z118" t="s">
        <v>4</v>
      </c>
      <c r="AA118" t="s">
        <v>3</v>
      </c>
      <c r="AB118" t="s">
        <v>4</v>
      </c>
      <c r="AC118" t="s">
        <v>3</v>
      </c>
      <c r="AD118" t="s">
        <v>3</v>
      </c>
      <c r="AE118" s="3" t="s">
        <v>131</v>
      </c>
      <c r="AF118" s="3" t="str">
        <f>IF(ISNUMBER(SEARCH("Do nothing", Officials_Data[[#This Row],[Column1]])), "Yes", "No")</f>
        <v>No</v>
      </c>
      <c r="AG118" s="98" t="str">
        <f>IF(ISNUMBER(SEARCH("Talk to the colleague about his/her behavior", Officials_Data[[#This Row],[Column1]])), "Yes", "No")</f>
        <v>No</v>
      </c>
      <c r="AH118" s="98" t="str">
        <f>IF(ISNUMBER(SEARCH("Report immediately to direct supervisor", Officials_Data[[#This Row],[Column1]])), "Yes", "No")</f>
        <v>No</v>
      </c>
      <c r="AI118" s="3" t="str">
        <f>IF(ISNUMBER(SEARCH("Report immediately to internal investigation body", Officials_Data[[#This Row],[Column1]])), "Yes", "No")</f>
        <v>Yes</v>
      </c>
      <c r="AJ118" s="3" t="str">
        <f>IF(ISNUMBER(SEARCH("Report immediately to external investigation body", Officials_Data[[#This Row],[Column1]])), "Yes", "No")</f>
        <v>No</v>
      </c>
      <c r="AK118" s="3" t="s">
        <v>14</v>
      </c>
      <c r="AL118" s="3" t="s">
        <v>21</v>
      </c>
      <c r="AM118" s="3" t="s">
        <v>21</v>
      </c>
      <c r="AN118" s="3" t="s">
        <v>3</v>
      </c>
      <c r="AO118" s="3" t="s">
        <v>3</v>
      </c>
      <c r="AP118" s="3" t="s">
        <v>3</v>
      </c>
      <c r="AQ118" s="3" t="s">
        <v>3</v>
      </c>
      <c r="AR118" s="3"/>
      <c r="AS118" s="3" t="s">
        <v>3</v>
      </c>
      <c r="AT118" s="3" t="s">
        <v>3</v>
      </c>
      <c r="AU118" s="3" t="s">
        <v>3</v>
      </c>
      <c r="AV118" s="3" t="s">
        <v>3</v>
      </c>
      <c r="AW118" s="3" t="s">
        <v>3</v>
      </c>
      <c r="AX118" s="3" t="s">
        <v>3</v>
      </c>
      <c r="AY118" s="3" t="s">
        <v>3</v>
      </c>
      <c r="AZ118" s="3" t="s">
        <v>3</v>
      </c>
      <c r="BA118" s="3" t="s">
        <v>73</v>
      </c>
    </row>
    <row r="119" spans="1:53" ht="14.4">
      <c r="A119" t="s">
        <v>470</v>
      </c>
      <c r="B119" s="94">
        <v>11951</v>
      </c>
      <c r="C119" s="93" t="s">
        <v>688</v>
      </c>
      <c r="D119" s="88" t="s">
        <v>754</v>
      </c>
      <c r="E119" t="s">
        <v>72</v>
      </c>
      <c r="F119" t="s">
        <v>346</v>
      </c>
      <c r="G119" t="s">
        <v>22</v>
      </c>
      <c r="H119" t="s">
        <v>4</v>
      </c>
      <c r="I119" t="s">
        <v>4</v>
      </c>
      <c r="J119" t="s">
        <v>4</v>
      </c>
      <c r="K119" t="s">
        <v>4</v>
      </c>
      <c r="L119" t="s">
        <v>4</v>
      </c>
      <c r="M119" t="s">
        <v>4</v>
      </c>
      <c r="N119" t="s">
        <v>4</v>
      </c>
      <c r="O119" t="s">
        <v>5</v>
      </c>
      <c r="P119" t="s">
        <v>4</v>
      </c>
      <c r="Q119" t="s">
        <v>12</v>
      </c>
      <c r="R119" t="s">
        <v>4</v>
      </c>
      <c r="S119" t="s">
        <v>4</v>
      </c>
      <c r="T119" t="s">
        <v>3</v>
      </c>
      <c r="U119" t="s">
        <v>4</v>
      </c>
      <c r="V119" t="s">
        <v>10</v>
      </c>
      <c r="W119" t="s">
        <v>9</v>
      </c>
      <c r="X119" t="s">
        <v>3</v>
      </c>
      <c r="Y119" t="s">
        <v>4</v>
      </c>
      <c r="Z119" t="s">
        <v>4</v>
      </c>
      <c r="AA119" t="s">
        <v>4</v>
      </c>
      <c r="AB119" t="s">
        <v>3</v>
      </c>
      <c r="AC119" t="s">
        <v>4</v>
      </c>
      <c r="AD119" t="s">
        <v>4</v>
      </c>
      <c r="AE119" s="3" t="s">
        <v>129</v>
      </c>
      <c r="AF119" s="3" t="str">
        <f>IF(ISNUMBER(SEARCH("Do nothing", Officials_Data[[#This Row],[Column1]])), "Yes", "No")</f>
        <v>No</v>
      </c>
      <c r="AG119" s="98" t="str">
        <f>IF(ISNUMBER(SEARCH("Talk to the colleague about his/her behavior", Officials_Data[[#This Row],[Column1]])), "Yes", "No")</f>
        <v>No</v>
      </c>
      <c r="AH119" s="98" t="str">
        <f>IF(ISNUMBER(SEARCH("Report immediately to direct supervisor", Officials_Data[[#This Row],[Column1]])), "Yes", "No")</f>
        <v>Yes</v>
      </c>
      <c r="AI119" s="3" t="str">
        <f>IF(ISNUMBER(SEARCH("Report immediately to internal investigation body", Officials_Data[[#This Row],[Column1]])), "Yes", "No")</f>
        <v>No</v>
      </c>
      <c r="AJ119" s="3" t="str">
        <f>IF(ISNUMBER(SEARCH("Report immediately to external investigation body", Officials_Data[[#This Row],[Column1]])), "Yes", "No")</f>
        <v>No</v>
      </c>
      <c r="AK119" s="3" t="s">
        <v>14</v>
      </c>
      <c r="AL119" s="3" t="s">
        <v>21</v>
      </c>
      <c r="AM119" s="3" t="s">
        <v>21</v>
      </c>
      <c r="AN119" s="3" t="s">
        <v>4</v>
      </c>
      <c r="AO119" s="3" t="s">
        <v>4</v>
      </c>
      <c r="AP119" s="3" t="s">
        <v>4</v>
      </c>
      <c r="AQ119" s="3" t="s">
        <v>4</v>
      </c>
      <c r="AR119" s="3"/>
      <c r="AS119" s="3" t="s">
        <v>5</v>
      </c>
      <c r="AT119" s="3" t="s">
        <v>3</v>
      </c>
      <c r="AU119" s="3" t="s">
        <v>4</v>
      </c>
      <c r="AV119" s="3" t="s">
        <v>4</v>
      </c>
      <c r="AW119" s="3" t="s">
        <v>4</v>
      </c>
      <c r="AX119" s="3" t="s">
        <v>4</v>
      </c>
      <c r="AY119" s="3" t="s">
        <v>5</v>
      </c>
      <c r="AZ119" s="3" t="s">
        <v>3</v>
      </c>
      <c r="BA119" s="3" t="s">
        <v>75</v>
      </c>
    </row>
    <row r="120" spans="1:53" ht="14.4">
      <c r="A120" t="s">
        <v>471</v>
      </c>
      <c r="B120" s="94">
        <v>11952</v>
      </c>
      <c r="C120" s="93" t="s">
        <v>688</v>
      </c>
      <c r="D120" s="88" t="s">
        <v>754</v>
      </c>
      <c r="E120" t="s">
        <v>74</v>
      </c>
      <c r="F120" t="s">
        <v>347</v>
      </c>
      <c r="G120" t="s">
        <v>22</v>
      </c>
      <c r="H120" t="s">
        <v>3</v>
      </c>
      <c r="I120" t="s">
        <v>3</v>
      </c>
      <c r="J120" t="s">
        <v>3</v>
      </c>
      <c r="K120" t="s">
        <v>3</v>
      </c>
      <c r="L120" t="s">
        <v>3</v>
      </c>
      <c r="M120" t="s">
        <v>3</v>
      </c>
      <c r="N120" t="s">
        <v>3</v>
      </c>
      <c r="O120" t="s">
        <v>3</v>
      </c>
      <c r="P120" t="s">
        <v>3</v>
      </c>
      <c r="Q120" t="s">
        <v>12</v>
      </c>
      <c r="R120" t="s">
        <v>3</v>
      </c>
      <c r="S120" t="s">
        <v>3</v>
      </c>
      <c r="T120" t="s">
        <v>3</v>
      </c>
      <c r="U120" t="s">
        <v>3</v>
      </c>
      <c r="V120" t="s">
        <v>9</v>
      </c>
      <c r="W120" t="s">
        <v>12</v>
      </c>
      <c r="X120" t="s">
        <v>3</v>
      </c>
      <c r="Y120" t="s">
        <v>4</v>
      </c>
      <c r="Z120" t="s">
        <v>3</v>
      </c>
      <c r="AA120" t="s">
        <v>4</v>
      </c>
      <c r="AB120" t="s">
        <v>3</v>
      </c>
      <c r="AC120" t="s">
        <v>3</v>
      </c>
      <c r="AD120" t="s">
        <v>3</v>
      </c>
      <c r="AE120" s="3" t="s">
        <v>756</v>
      </c>
      <c r="AF120" s="3" t="str">
        <f>IF(ISNUMBER(SEARCH("Do nothing", Officials_Data[[#This Row],[Column1]])), "Yes", "No")</f>
        <v>No</v>
      </c>
      <c r="AG120" s="98" t="str">
        <f>IF(ISNUMBER(SEARCH("Talk to the colleague about his/her behavior", Officials_Data[[#This Row],[Column1]])), "Yes", "No")</f>
        <v>Yes</v>
      </c>
      <c r="AH120" s="98" t="str">
        <f>IF(ISNUMBER(SEARCH("Report immediately to direct supervisor", Officials_Data[[#This Row],[Column1]])), "Yes", "No")</f>
        <v>Yes</v>
      </c>
      <c r="AI120" s="3" t="str">
        <f>IF(ISNUMBER(SEARCH("Report immediately to internal investigation body", Officials_Data[[#This Row],[Column1]])), "Yes", "No")</f>
        <v>No</v>
      </c>
      <c r="AJ120" s="3" t="str">
        <f>IF(ISNUMBER(SEARCH("Report immediately to external investigation body", Officials_Data[[#This Row],[Column1]])), "Yes", "No")</f>
        <v>No</v>
      </c>
      <c r="AK120" s="3" t="s">
        <v>14</v>
      </c>
      <c r="AL120" s="3" t="s">
        <v>21</v>
      </c>
      <c r="AM120" s="3" t="s">
        <v>21</v>
      </c>
      <c r="AN120" s="3" t="s">
        <v>3</v>
      </c>
      <c r="AO120" s="3" t="s">
        <v>3</v>
      </c>
      <c r="AP120" s="3" t="s">
        <v>3</v>
      </c>
      <c r="AQ120" s="3" t="s">
        <v>3</v>
      </c>
      <c r="AR120" s="3"/>
      <c r="AS120" s="3" t="s">
        <v>3</v>
      </c>
      <c r="AT120" s="3" t="s">
        <v>3</v>
      </c>
      <c r="AU120" s="3" t="s">
        <v>6</v>
      </c>
      <c r="AV120" s="3" t="s">
        <v>4</v>
      </c>
      <c r="AW120" s="3" t="s">
        <v>3</v>
      </c>
      <c r="AX120" s="3" t="s">
        <v>4</v>
      </c>
      <c r="AY120" s="3" t="s">
        <v>3</v>
      </c>
      <c r="AZ120" s="3" t="s">
        <v>3</v>
      </c>
      <c r="BA120" s="3" t="s">
        <v>75</v>
      </c>
    </row>
    <row r="121" spans="1:53" ht="14.4">
      <c r="A121" t="s">
        <v>472</v>
      </c>
      <c r="B121" s="94">
        <v>11956</v>
      </c>
      <c r="C121" s="93" t="s">
        <v>688</v>
      </c>
      <c r="D121" s="88" t="s">
        <v>754</v>
      </c>
      <c r="E121" t="s">
        <v>72</v>
      </c>
      <c r="F121" t="s">
        <v>347</v>
      </c>
      <c r="G121" t="s">
        <v>22</v>
      </c>
      <c r="H121" t="s">
        <v>3</v>
      </c>
      <c r="I121" t="s">
        <v>3</v>
      </c>
      <c r="J121" t="s">
        <v>3</v>
      </c>
      <c r="K121" t="s">
        <v>3</v>
      </c>
      <c r="L121" t="s">
        <v>5</v>
      </c>
      <c r="M121" t="s">
        <v>3</v>
      </c>
      <c r="N121" t="s">
        <v>3</v>
      </c>
      <c r="O121" t="s">
        <v>5</v>
      </c>
      <c r="P121" t="s">
        <v>4</v>
      </c>
      <c r="Q121" t="s">
        <v>12</v>
      </c>
      <c r="R121" t="s">
        <v>3</v>
      </c>
      <c r="S121" t="s">
        <v>3</v>
      </c>
      <c r="T121" t="s">
        <v>5</v>
      </c>
      <c r="U121" t="s">
        <v>4</v>
      </c>
      <c r="V121" t="s">
        <v>9</v>
      </c>
      <c r="W121" t="s">
        <v>9</v>
      </c>
      <c r="X121" t="s">
        <v>3</v>
      </c>
      <c r="Y121" t="s">
        <v>3</v>
      </c>
      <c r="Z121" t="s">
        <v>3</v>
      </c>
      <c r="AA121" t="s">
        <v>3</v>
      </c>
      <c r="AB121" t="s">
        <v>3</v>
      </c>
      <c r="AC121" t="s">
        <v>4</v>
      </c>
      <c r="AD121" t="s">
        <v>4</v>
      </c>
      <c r="AE121" s="3" t="s">
        <v>129</v>
      </c>
      <c r="AF121" s="3" t="str">
        <f>IF(ISNUMBER(SEARCH("Do nothing", Officials_Data[[#This Row],[Column1]])), "Yes", "No")</f>
        <v>No</v>
      </c>
      <c r="AG121" s="98" t="str">
        <f>IF(ISNUMBER(SEARCH("Talk to the colleague about his/her behavior", Officials_Data[[#This Row],[Column1]])), "Yes", "No")</f>
        <v>No</v>
      </c>
      <c r="AH121" s="98" t="str">
        <f>IF(ISNUMBER(SEARCH("Report immediately to direct supervisor", Officials_Data[[#This Row],[Column1]])), "Yes", "No")</f>
        <v>Yes</v>
      </c>
      <c r="AI121" s="3" t="str">
        <f>IF(ISNUMBER(SEARCH("Report immediately to internal investigation body", Officials_Data[[#This Row],[Column1]])), "Yes", "No")</f>
        <v>No</v>
      </c>
      <c r="AJ121" s="3" t="str">
        <f>IF(ISNUMBER(SEARCH("Report immediately to external investigation body", Officials_Data[[#This Row],[Column1]])), "Yes", "No")</f>
        <v>No</v>
      </c>
      <c r="AK121" s="3" t="s">
        <v>14</v>
      </c>
      <c r="AL121" s="3" t="s">
        <v>21</v>
      </c>
      <c r="AM121" s="3" t="s">
        <v>21</v>
      </c>
      <c r="AN121" s="3" t="s">
        <v>3</v>
      </c>
      <c r="AO121" s="3" t="s">
        <v>4</v>
      </c>
      <c r="AP121" s="3" t="s">
        <v>4</v>
      </c>
      <c r="AQ121" s="3" t="s">
        <v>3</v>
      </c>
      <c r="AR121" s="3"/>
      <c r="AS121" s="3" t="s">
        <v>3</v>
      </c>
      <c r="AT121" s="3" t="s">
        <v>3</v>
      </c>
      <c r="AU121" s="3" t="s">
        <v>4</v>
      </c>
      <c r="AV121" s="3" t="s">
        <v>3</v>
      </c>
      <c r="AW121" s="3" t="s">
        <v>3</v>
      </c>
      <c r="AX121" s="3" t="s">
        <v>3</v>
      </c>
      <c r="AY121" s="3" t="s">
        <v>3</v>
      </c>
      <c r="AZ121" s="3" t="s">
        <v>3</v>
      </c>
      <c r="BA121" s="3" t="s">
        <v>75</v>
      </c>
    </row>
    <row r="122" spans="1:53" ht="14.4">
      <c r="A122" t="s">
        <v>473</v>
      </c>
      <c r="B122" s="94">
        <v>11959</v>
      </c>
      <c r="C122" s="93" t="s">
        <v>705</v>
      </c>
      <c r="D122" s="88" t="s">
        <v>754</v>
      </c>
      <c r="E122" t="s">
        <v>72</v>
      </c>
      <c r="F122" t="s">
        <v>347</v>
      </c>
      <c r="G122" t="s">
        <v>22</v>
      </c>
      <c r="H122" t="s">
        <v>4</v>
      </c>
      <c r="I122" t="s">
        <v>5</v>
      </c>
      <c r="J122" t="s">
        <v>5</v>
      </c>
      <c r="K122" t="s">
        <v>4</v>
      </c>
      <c r="L122" t="s">
        <v>5</v>
      </c>
      <c r="M122" t="s">
        <v>4</v>
      </c>
      <c r="N122" t="s">
        <v>5</v>
      </c>
      <c r="O122" t="s">
        <v>4</v>
      </c>
      <c r="P122" t="s">
        <v>4</v>
      </c>
      <c r="Q122" t="s">
        <v>12</v>
      </c>
      <c r="R122" t="s">
        <v>4</v>
      </c>
      <c r="S122" t="s">
        <v>6</v>
      </c>
      <c r="T122" t="s">
        <v>3</v>
      </c>
      <c r="U122" t="s">
        <v>5</v>
      </c>
      <c r="V122" t="s">
        <v>11</v>
      </c>
      <c r="W122" t="s">
        <v>12</v>
      </c>
      <c r="X122" t="s">
        <v>5</v>
      </c>
      <c r="Y122" t="s">
        <v>5</v>
      </c>
      <c r="Z122" t="s">
        <v>4</v>
      </c>
      <c r="AA122" t="s">
        <v>5</v>
      </c>
      <c r="AB122" t="s">
        <v>5</v>
      </c>
      <c r="AC122" t="s">
        <v>5</v>
      </c>
      <c r="AD122" t="s">
        <v>5</v>
      </c>
      <c r="AE122" s="3" t="s">
        <v>759</v>
      </c>
      <c r="AF122" s="3" t="str">
        <f>IF(ISNUMBER(SEARCH("Do nothing", Officials_Data[[#This Row],[Column1]])), "Yes", "No")</f>
        <v>No</v>
      </c>
      <c r="AG122" s="98" t="str">
        <f>IF(ISNUMBER(SEARCH("Talk to the colleague about his/her behavior", Officials_Data[[#This Row],[Column1]])), "Yes", "No")</f>
        <v>Yes</v>
      </c>
      <c r="AH122" s="98" t="str">
        <f>IF(ISNUMBER(SEARCH("Report immediately to direct supervisor", Officials_Data[[#This Row],[Column1]])), "Yes", "No")</f>
        <v>Yes</v>
      </c>
      <c r="AI122" s="3" t="str">
        <f>IF(ISNUMBER(SEARCH("Report immediately to internal investigation body", Officials_Data[[#This Row],[Column1]])), "Yes", "No")</f>
        <v>No</v>
      </c>
      <c r="AJ122" s="3" t="str">
        <f>IF(ISNUMBER(SEARCH("Report immediately to external investigation body", Officials_Data[[#This Row],[Column1]])), "Yes", "No")</f>
        <v>No</v>
      </c>
      <c r="AK122" s="3" t="s">
        <v>20</v>
      </c>
      <c r="AL122" s="3" t="s">
        <v>21</v>
      </c>
      <c r="AM122" s="3" t="s">
        <v>22</v>
      </c>
      <c r="AN122" s="3" t="s">
        <v>4</v>
      </c>
      <c r="AO122" s="3" t="s">
        <v>5</v>
      </c>
      <c r="AP122" s="3" t="s">
        <v>5</v>
      </c>
      <c r="AQ122" s="3" t="s">
        <v>5</v>
      </c>
      <c r="AR122" s="3"/>
      <c r="AS122" s="3" t="s">
        <v>6</v>
      </c>
      <c r="AT122" s="3" t="s">
        <v>3</v>
      </c>
      <c r="AU122" s="3" t="s">
        <v>5</v>
      </c>
      <c r="AV122" s="3" t="s">
        <v>5</v>
      </c>
      <c r="AW122" s="3" t="s">
        <v>4</v>
      </c>
      <c r="AX122" s="3" t="s">
        <v>5</v>
      </c>
      <c r="AY122" s="3" t="s">
        <v>4</v>
      </c>
      <c r="AZ122" s="3" t="s">
        <v>4</v>
      </c>
      <c r="BA122" s="3" t="s">
        <v>75</v>
      </c>
    </row>
    <row r="123" spans="1:53" ht="14.4">
      <c r="A123" t="s">
        <v>474</v>
      </c>
      <c r="B123" s="94">
        <v>11961</v>
      </c>
      <c r="C123" s="93" t="s">
        <v>688</v>
      </c>
      <c r="D123" s="88" t="s">
        <v>754</v>
      </c>
      <c r="E123" t="s">
        <v>72</v>
      </c>
      <c r="F123" t="s">
        <v>350</v>
      </c>
      <c r="G123" t="s">
        <v>22</v>
      </c>
      <c r="H123" t="s">
        <v>5</v>
      </c>
      <c r="I123" t="s">
        <v>4</v>
      </c>
      <c r="J123" t="s">
        <v>4</v>
      </c>
      <c r="K123" t="s">
        <v>4</v>
      </c>
      <c r="L123" t="s">
        <v>4</v>
      </c>
      <c r="M123" t="s">
        <v>4</v>
      </c>
      <c r="N123" t="s">
        <v>5</v>
      </c>
      <c r="O123" t="s">
        <v>5</v>
      </c>
      <c r="P123" t="s">
        <v>4</v>
      </c>
      <c r="Q123" t="s">
        <v>12</v>
      </c>
      <c r="R123" t="s">
        <v>4</v>
      </c>
      <c r="S123" t="s">
        <v>4</v>
      </c>
      <c r="T123" t="s">
        <v>4</v>
      </c>
      <c r="U123" t="s">
        <v>5</v>
      </c>
      <c r="V123" t="s">
        <v>12</v>
      </c>
      <c r="W123" t="s">
        <v>12</v>
      </c>
      <c r="X123" t="s">
        <v>3</v>
      </c>
      <c r="Y123" t="s">
        <v>5</v>
      </c>
      <c r="Z123" t="s">
        <v>3</v>
      </c>
      <c r="AA123" t="s">
        <v>3</v>
      </c>
      <c r="AB123" t="s">
        <v>3</v>
      </c>
      <c r="AC123" t="s">
        <v>4</v>
      </c>
      <c r="AD123" t="s">
        <v>4</v>
      </c>
      <c r="AE123" s="3" t="s">
        <v>759</v>
      </c>
      <c r="AF123" s="3" t="str">
        <f>IF(ISNUMBER(SEARCH("Do nothing", Officials_Data[[#This Row],[Column1]])), "Yes", "No")</f>
        <v>No</v>
      </c>
      <c r="AG123" s="98" t="str">
        <f>IF(ISNUMBER(SEARCH("Talk to the colleague about his/her behavior", Officials_Data[[#This Row],[Column1]])), "Yes", "No")</f>
        <v>Yes</v>
      </c>
      <c r="AH123" s="98" t="str">
        <f>IF(ISNUMBER(SEARCH("Report immediately to direct supervisor", Officials_Data[[#This Row],[Column1]])), "Yes", "No")</f>
        <v>Yes</v>
      </c>
      <c r="AI123" s="3" t="str">
        <f>IF(ISNUMBER(SEARCH("Report immediately to internal investigation body", Officials_Data[[#This Row],[Column1]])), "Yes", "No")</f>
        <v>No</v>
      </c>
      <c r="AJ123" s="3" t="str">
        <f>IF(ISNUMBER(SEARCH("Report immediately to external investigation body", Officials_Data[[#This Row],[Column1]])), "Yes", "No")</f>
        <v>No</v>
      </c>
      <c r="AK123" s="3" t="s">
        <v>14</v>
      </c>
      <c r="AL123" s="3" t="s">
        <v>21</v>
      </c>
      <c r="AM123" s="3" t="s">
        <v>21</v>
      </c>
      <c r="AN123" s="3" t="s">
        <v>4</v>
      </c>
      <c r="AO123" s="3" t="s">
        <v>4</v>
      </c>
      <c r="AP123" s="3" t="s">
        <v>4</v>
      </c>
      <c r="AQ123" s="3" t="s">
        <v>4</v>
      </c>
      <c r="AR123" s="3"/>
      <c r="AS123" s="3" t="s">
        <v>5</v>
      </c>
      <c r="AT123" s="3" t="s">
        <v>5</v>
      </c>
      <c r="AU123" s="3" t="s">
        <v>4</v>
      </c>
      <c r="AV123" s="3" t="s">
        <v>5</v>
      </c>
      <c r="AW123" s="3" t="s">
        <v>5</v>
      </c>
      <c r="AX123" s="3" t="s">
        <v>4</v>
      </c>
      <c r="AY123" s="3" t="s">
        <v>4</v>
      </c>
      <c r="AZ123" s="3" t="s">
        <v>4</v>
      </c>
      <c r="BA123" s="3" t="s">
        <v>73</v>
      </c>
    </row>
    <row r="124" spans="1:53" ht="14.4">
      <c r="A124" t="s">
        <v>475</v>
      </c>
      <c r="B124" s="94">
        <v>11962</v>
      </c>
      <c r="C124" s="93" t="s">
        <v>688</v>
      </c>
      <c r="D124" s="88" t="s">
        <v>754</v>
      </c>
      <c r="E124" t="s">
        <v>74</v>
      </c>
      <c r="F124" t="s">
        <v>347</v>
      </c>
      <c r="G124" t="s">
        <v>21</v>
      </c>
      <c r="H124" t="s">
        <v>3</v>
      </c>
      <c r="I124" t="s">
        <v>3</v>
      </c>
      <c r="J124" t="s">
        <v>3</v>
      </c>
      <c r="K124" t="s">
        <v>3</v>
      </c>
      <c r="L124" t="s">
        <v>3</v>
      </c>
      <c r="M124" t="s">
        <v>3</v>
      </c>
      <c r="N124" t="s">
        <v>3</v>
      </c>
      <c r="O124" t="s">
        <v>4</v>
      </c>
      <c r="P124" t="s">
        <v>5</v>
      </c>
      <c r="Q124" t="s">
        <v>12</v>
      </c>
      <c r="R124" t="s">
        <v>3</v>
      </c>
      <c r="S124" t="s">
        <v>3</v>
      </c>
      <c r="T124" t="s">
        <v>3</v>
      </c>
      <c r="U124" t="s">
        <v>3</v>
      </c>
      <c r="V124" t="s">
        <v>9</v>
      </c>
      <c r="W124" t="s">
        <v>9</v>
      </c>
      <c r="X124" t="s">
        <v>3</v>
      </c>
      <c r="Y124" t="s">
        <v>3</v>
      </c>
      <c r="Z124" t="s">
        <v>3</v>
      </c>
      <c r="AA124" t="s">
        <v>3</v>
      </c>
      <c r="AB124" t="s">
        <v>3</v>
      </c>
      <c r="AC124" t="s">
        <v>3</v>
      </c>
      <c r="AD124" t="s">
        <v>3</v>
      </c>
      <c r="AE124" s="3" t="s">
        <v>767</v>
      </c>
      <c r="AF124" s="3" t="str">
        <f>IF(ISNUMBER(SEARCH("Do nothing", Officials_Data[[#This Row],[Column1]])), "Yes", "No")</f>
        <v>No</v>
      </c>
      <c r="AG124" s="98" t="str">
        <f>IF(ISNUMBER(SEARCH("Talk to the colleague about his/her behavior", Officials_Data[[#This Row],[Column1]])), "Yes", "No")</f>
        <v>Yes</v>
      </c>
      <c r="AH124" s="98" t="str">
        <f>IF(ISNUMBER(SEARCH("Report immediately to direct supervisor", Officials_Data[[#This Row],[Column1]])), "Yes", "No")</f>
        <v>Yes</v>
      </c>
      <c r="AI124" s="3" t="str">
        <f>IF(ISNUMBER(SEARCH("Report immediately to internal investigation body", Officials_Data[[#This Row],[Column1]])), "Yes", "No")</f>
        <v>Yes</v>
      </c>
      <c r="AJ124" s="3" t="str">
        <f>IF(ISNUMBER(SEARCH("Report immediately to external investigation body", Officials_Data[[#This Row],[Column1]])), "Yes", "No")</f>
        <v>No</v>
      </c>
      <c r="AK124" s="3" t="s">
        <v>14</v>
      </c>
      <c r="AL124" s="3" t="s">
        <v>21</v>
      </c>
      <c r="AM124" s="3" t="s">
        <v>21</v>
      </c>
      <c r="AN124" s="3" t="s">
        <v>3</v>
      </c>
      <c r="AO124" s="3" t="s">
        <v>4</v>
      </c>
      <c r="AP124" s="3" t="s">
        <v>4</v>
      </c>
      <c r="AQ124" s="3" t="s">
        <v>4</v>
      </c>
      <c r="AR124" s="3"/>
      <c r="AS124" s="3" t="s">
        <v>3</v>
      </c>
      <c r="AT124" s="3" t="s">
        <v>4</v>
      </c>
      <c r="AU124" s="3" t="s">
        <v>3</v>
      </c>
      <c r="AV124" s="3" t="s">
        <v>3</v>
      </c>
      <c r="AW124" s="3" t="s">
        <v>3</v>
      </c>
      <c r="AX124" s="3" t="s">
        <v>4</v>
      </c>
      <c r="AY124" s="3" t="s">
        <v>3</v>
      </c>
      <c r="AZ124" s="3" t="s">
        <v>3</v>
      </c>
      <c r="BA124" s="3" t="s">
        <v>75</v>
      </c>
    </row>
    <row r="125" spans="1:53" ht="14.4">
      <c r="A125" t="s">
        <v>476</v>
      </c>
      <c r="B125" s="94">
        <v>11963</v>
      </c>
      <c r="C125" s="93" t="s">
        <v>706</v>
      </c>
      <c r="D125" s="88" t="s">
        <v>754</v>
      </c>
      <c r="E125" t="s">
        <v>74</v>
      </c>
      <c r="F125" t="s">
        <v>347</v>
      </c>
      <c r="G125" t="s">
        <v>22</v>
      </c>
      <c r="H125" t="s">
        <v>5</v>
      </c>
      <c r="I125" t="s">
        <v>6</v>
      </c>
      <c r="J125" t="s">
        <v>6</v>
      </c>
      <c r="K125" t="s">
        <v>4</v>
      </c>
      <c r="L125" t="s">
        <v>4</v>
      </c>
      <c r="M125" t="s">
        <v>5</v>
      </c>
      <c r="N125" t="s">
        <v>4</v>
      </c>
      <c r="O125" t="s">
        <v>4</v>
      </c>
      <c r="P125" t="s">
        <v>4</v>
      </c>
      <c r="Q125" t="s">
        <v>11</v>
      </c>
      <c r="R125" t="s">
        <v>6</v>
      </c>
      <c r="S125" t="s">
        <v>5</v>
      </c>
      <c r="T125" t="s">
        <v>4</v>
      </c>
      <c r="U125" t="s">
        <v>5</v>
      </c>
      <c r="V125" t="s">
        <v>9</v>
      </c>
      <c r="W125" t="s">
        <v>9</v>
      </c>
      <c r="X125" t="s">
        <v>3</v>
      </c>
      <c r="Y125" t="s">
        <v>4</v>
      </c>
      <c r="Z125" t="s">
        <v>4</v>
      </c>
      <c r="AA125" t="s">
        <v>4</v>
      </c>
      <c r="AB125" t="s">
        <v>4</v>
      </c>
      <c r="AC125" t="s">
        <v>4</v>
      </c>
      <c r="AD125" t="s">
        <v>5</v>
      </c>
      <c r="AE125" s="3" t="s">
        <v>768</v>
      </c>
      <c r="AF125" s="3" t="str">
        <f>IF(ISNUMBER(SEARCH("Do nothing", Officials_Data[[#This Row],[Column1]])), "Yes", "No")</f>
        <v>No</v>
      </c>
      <c r="AG125" s="98" t="str">
        <f>IF(ISNUMBER(SEARCH("Talk to the colleague about his/her behavior", Officials_Data[[#This Row],[Column1]])), "Yes", "No")</f>
        <v>Yes</v>
      </c>
      <c r="AH125" s="98" t="str">
        <f>IF(ISNUMBER(SEARCH("Report immediately to direct supervisor", Officials_Data[[#This Row],[Column1]])), "Yes", "No")</f>
        <v>No</v>
      </c>
      <c r="AI125" s="3" t="str">
        <f>IF(ISNUMBER(SEARCH("Report immediately to internal investigation body", Officials_Data[[#This Row],[Column1]])), "Yes", "No")</f>
        <v>Yes</v>
      </c>
      <c r="AJ125" s="3" t="str">
        <f>IF(ISNUMBER(SEARCH("Report immediately to external investigation body", Officials_Data[[#This Row],[Column1]])), "Yes", "No")</f>
        <v>Yes</v>
      </c>
      <c r="AK125" s="3" t="s">
        <v>14</v>
      </c>
      <c r="AL125" s="3" t="s">
        <v>21</v>
      </c>
      <c r="AM125" s="3" t="s">
        <v>21</v>
      </c>
      <c r="AN125" s="3" t="s">
        <v>4</v>
      </c>
      <c r="AO125" s="3" t="s">
        <v>5</v>
      </c>
      <c r="AP125" s="3" t="s">
        <v>4</v>
      </c>
      <c r="AQ125" s="3" t="s">
        <v>4</v>
      </c>
      <c r="AR125" s="3"/>
      <c r="AS125" s="3" t="s">
        <v>4</v>
      </c>
      <c r="AT125" s="3" t="s">
        <v>5</v>
      </c>
      <c r="AU125" s="3" t="s">
        <v>6</v>
      </c>
      <c r="AV125" s="3" t="s">
        <v>5</v>
      </c>
      <c r="AW125" s="3" t="s">
        <v>4</v>
      </c>
      <c r="AX125" s="3" t="s">
        <v>4</v>
      </c>
      <c r="AY125" s="3" t="s">
        <v>3</v>
      </c>
      <c r="AZ125" s="3" t="s">
        <v>4</v>
      </c>
      <c r="BA125" s="3" t="s">
        <v>75</v>
      </c>
    </row>
    <row r="126" spans="1:53" ht="14.4">
      <c r="A126" t="s">
        <v>477</v>
      </c>
      <c r="B126" s="94">
        <v>11964</v>
      </c>
      <c r="C126" s="93" t="s">
        <v>707</v>
      </c>
      <c r="D126" s="88" t="s">
        <v>754</v>
      </c>
      <c r="E126" t="s">
        <v>74</v>
      </c>
      <c r="F126" t="s">
        <v>347</v>
      </c>
      <c r="G126" t="s">
        <v>22</v>
      </c>
      <c r="H126" t="s">
        <v>5</v>
      </c>
      <c r="I126" t="s">
        <v>4</v>
      </c>
      <c r="J126" t="s">
        <v>5</v>
      </c>
      <c r="K126" t="s">
        <v>4</v>
      </c>
      <c r="L126" t="s">
        <v>4</v>
      </c>
      <c r="M126" t="s">
        <v>4</v>
      </c>
      <c r="N126" t="s">
        <v>4</v>
      </c>
      <c r="O126" t="s">
        <v>6</v>
      </c>
      <c r="P126" t="s">
        <v>4</v>
      </c>
      <c r="Q126" t="s">
        <v>11</v>
      </c>
      <c r="R126" t="s">
        <v>5</v>
      </c>
      <c r="S126" t="s">
        <v>5</v>
      </c>
      <c r="T126" t="s">
        <v>5</v>
      </c>
      <c r="U126" t="s">
        <v>5</v>
      </c>
      <c r="V126" t="s">
        <v>9</v>
      </c>
      <c r="W126" t="s">
        <v>10</v>
      </c>
      <c r="X126" t="s">
        <v>5</v>
      </c>
      <c r="Y126" t="s">
        <v>4</v>
      </c>
      <c r="Z126" t="s">
        <v>5</v>
      </c>
      <c r="AA126" t="s">
        <v>5</v>
      </c>
      <c r="AB126" t="s">
        <v>4</v>
      </c>
      <c r="AC126" t="s">
        <v>5</v>
      </c>
      <c r="AD126" t="s">
        <v>5</v>
      </c>
      <c r="AE126" s="3" t="s">
        <v>761</v>
      </c>
      <c r="AF126" s="3" t="str">
        <f>IF(ISNUMBER(SEARCH("Do nothing", Officials_Data[[#This Row],[Column1]])), "Yes", "No")</f>
        <v>No</v>
      </c>
      <c r="AG126" s="98" t="str">
        <f>IF(ISNUMBER(SEARCH("Talk to the colleague about his/her behavior", Officials_Data[[#This Row],[Column1]])), "Yes", "No")</f>
        <v>No</v>
      </c>
      <c r="AH126" s="98" t="str">
        <f>IF(ISNUMBER(SEARCH("Report immediately to direct supervisor", Officials_Data[[#This Row],[Column1]])), "Yes", "No")</f>
        <v>No</v>
      </c>
      <c r="AI126" s="3" t="str">
        <f>IF(ISNUMBER(SEARCH("Report immediately to internal investigation body", Officials_Data[[#This Row],[Column1]])), "Yes", "No")</f>
        <v>No</v>
      </c>
      <c r="AJ126" s="3" t="str">
        <f>IF(ISNUMBER(SEARCH("Report immediately to external investigation body", Officials_Data[[#This Row],[Column1]])), "Yes", "No")</f>
        <v>Yes</v>
      </c>
      <c r="AK126" s="3" t="s">
        <v>14</v>
      </c>
      <c r="AL126" s="3" t="s">
        <v>21</v>
      </c>
      <c r="AM126" s="3" t="s">
        <v>21</v>
      </c>
      <c r="AN126" s="3" t="s">
        <v>4</v>
      </c>
      <c r="AO126" s="3" t="s">
        <v>4</v>
      </c>
      <c r="AP126" s="3" t="s">
        <v>5</v>
      </c>
      <c r="AQ126" s="3" t="s">
        <v>4</v>
      </c>
      <c r="AR126" s="3"/>
      <c r="AS126" s="3" t="s">
        <v>6</v>
      </c>
      <c r="AT126" s="3" t="s">
        <v>3</v>
      </c>
      <c r="AU126" s="3" t="s">
        <v>6</v>
      </c>
      <c r="AV126" s="3" t="s">
        <v>4</v>
      </c>
      <c r="AW126" s="3" t="s">
        <v>5</v>
      </c>
      <c r="AX126" s="3" t="s">
        <v>5</v>
      </c>
      <c r="AY126" s="3" t="s">
        <v>3</v>
      </c>
      <c r="AZ126" s="3" t="s">
        <v>3</v>
      </c>
      <c r="BA126" s="3" t="s">
        <v>73</v>
      </c>
    </row>
    <row r="127" spans="1:53" ht="14.4">
      <c r="A127" t="s">
        <v>478</v>
      </c>
      <c r="B127" s="94">
        <v>11971</v>
      </c>
      <c r="C127" s="93" t="s">
        <v>688</v>
      </c>
      <c r="D127" s="88" t="s">
        <v>754</v>
      </c>
      <c r="E127" t="s">
        <v>74</v>
      </c>
      <c r="F127" t="s">
        <v>350</v>
      </c>
      <c r="G127" t="s">
        <v>22</v>
      </c>
      <c r="H127" t="s">
        <v>4</v>
      </c>
      <c r="I127" t="s">
        <v>6</v>
      </c>
      <c r="J127" t="s">
        <v>4</v>
      </c>
      <c r="K127" t="s">
        <v>4</v>
      </c>
      <c r="L127" t="s">
        <v>3</v>
      </c>
      <c r="M127" t="s">
        <v>5</v>
      </c>
      <c r="N127" t="s">
        <v>5</v>
      </c>
      <c r="O127" t="s">
        <v>5</v>
      </c>
      <c r="P127" t="s">
        <v>5</v>
      </c>
      <c r="Q127" t="s">
        <v>12</v>
      </c>
      <c r="R127" t="s">
        <v>5</v>
      </c>
      <c r="S127" t="s">
        <v>5</v>
      </c>
      <c r="T127" t="s">
        <v>4</v>
      </c>
      <c r="U127" t="s">
        <v>6</v>
      </c>
      <c r="V127" t="s">
        <v>9</v>
      </c>
      <c r="W127" t="s">
        <v>9</v>
      </c>
      <c r="X127" t="s">
        <v>4</v>
      </c>
      <c r="Y127" t="s">
        <v>5</v>
      </c>
      <c r="Z127" t="s">
        <v>4</v>
      </c>
      <c r="AA127" t="s">
        <v>5</v>
      </c>
      <c r="AB127" t="s">
        <v>3</v>
      </c>
      <c r="AC127" t="s">
        <v>5</v>
      </c>
      <c r="AD127" t="s">
        <v>5</v>
      </c>
      <c r="AE127" s="3" t="s">
        <v>129</v>
      </c>
      <c r="AF127" s="3" t="str">
        <f>IF(ISNUMBER(SEARCH("Do nothing", Officials_Data[[#This Row],[Column1]])), "Yes", "No")</f>
        <v>No</v>
      </c>
      <c r="AG127" s="98" t="str">
        <f>IF(ISNUMBER(SEARCH("Talk to the colleague about his/her behavior", Officials_Data[[#This Row],[Column1]])), "Yes", "No")</f>
        <v>No</v>
      </c>
      <c r="AH127" s="98" t="str">
        <f>IF(ISNUMBER(SEARCH("Report immediately to direct supervisor", Officials_Data[[#This Row],[Column1]])), "Yes", "No")</f>
        <v>Yes</v>
      </c>
      <c r="AI127" s="3" t="str">
        <f>IF(ISNUMBER(SEARCH("Report immediately to internal investigation body", Officials_Data[[#This Row],[Column1]])), "Yes", "No")</f>
        <v>No</v>
      </c>
      <c r="AJ127" s="3" t="str">
        <f>IF(ISNUMBER(SEARCH("Report immediately to external investigation body", Officials_Data[[#This Row],[Column1]])), "Yes", "No")</f>
        <v>No</v>
      </c>
      <c r="AK127" s="3" t="s">
        <v>14</v>
      </c>
      <c r="AL127" s="3" t="s">
        <v>21</v>
      </c>
      <c r="AM127" s="3" t="s">
        <v>21</v>
      </c>
      <c r="AN127" s="3" t="s">
        <v>4</v>
      </c>
      <c r="AO127" s="3" t="s">
        <v>6</v>
      </c>
      <c r="AP127" s="3" t="s">
        <v>5</v>
      </c>
      <c r="AQ127" s="3" t="s">
        <v>3</v>
      </c>
      <c r="AR127" s="3"/>
      <c r="AS127" s="3" t="s">
        <v>5</v>
      </c>
      <c r="AT127" s="3" t="s">
        <v>3</v>
      </c>
      <c r="AU127" s="3" t="s">
        <v>5</v>
      </c>
      <c r="AV127" s="3" t="s">
        <v>5</v>
      </c>
      <c r="AW127" s="3" t="s">
        <v>5</v>
      </c>
      <c r="AX127" s="3" t="s">
        <v>5</v>
      </c>
      <c r="AY127" s="3" t="s">
        <v>3</v>
      </c>
      <c r="AZ127" s="3" t="s">
        <v>3</v>
      </c>
      <c r="BA127" s="3" t="s">
        <v>73</v>
      </c>
    </row>
    <row r="128" spans="1:53" ht="14.4">
      <c r="A128" t="s">
        <v>479</v>
      </c>
      <c r="B128" s="94">
        <v>11973</v>
      </c>
      <c r="C128" s="93" t="s">
        <v>708</v>
      </c>
      <c r="D128" s="88" t="s">
        <v>754</v>
      </c>
      <c r="E128" t="s">
        <v>74</v>
      </c>
      <c r="F128" t="s">
        <v>347</v>
      </c>
      <c r="G128" t="s">
        <v>22</v>
      </c>
      <c r="H128" t="s">
        <v>5</v>
      </c>
      <c r="I128" t="s">
        <v>5</v>
      </c>
      <c r="J128" t="s">
        <v>5</v>
      </c>
      <c r="K128" t="s">
        <v>3</v>
      </c>
      <c r="L128" t="s">
        <v>4</v>
      </c>
      <c r="M128" t="s">
        <v>5</v>
      </c>
      <c r="N128" t="s">
        <v>5</v>
      </c>
      <c r="O128" t="s">
        <v>5</v>
      </c>
      <c r="P128" t="s">
        <v>4</v>
      </c>
      <c r="Q128" t="s">
        <v>10</v>
      </c>
      <c r="R128" t="s">
        <v>5</v>
      </c>
      <c r="S128" t="s">
        <v>5</v>
      </c>
      <c r="T128" t="s">
        <v>4</v>
      </c>
      <c r="U128" t="s">
        <v>5</v>
      </c>
      <c r="V128" t="s">
        <v>10</v>
      </c>
      <c r="W128" t="s">
        <v>10</v>
      </c>
      <c r="X128" t="s">
        <v>4</v>
      </c>
      <c r="Y128" t="s">
        <v>4</v>
      </c>
      <c r="Z128" t="s">
        <v>5</v>
      </c>
      <c r="AA128" t="s">
        <v>5</v>
      </c>
      <c r="AB128" t="s">
        <v>5</v>
      </c>
      <c r="AC128" t="s">
        <v>5</v>
      </c>
      <c r="AD128" t="s">
        <v>6</v>
      </c>
      <c r="AE128" s="3" t="s">
        <v>755</v>
      </c>
      <c r="AF128" s="3" t="str">
        <f>IF(ISNUMBER(SEARCH("Do nothing", Officials_Data[[#This Row],[Column1]])), "Yes", "No")</f>
        <v>No</v>
      </c>
      <c r="AG128" s="98" t="str">
        <f>IF(ISNUMBER(SEARCH("Talk to the colleague about his/her behavior", Officials_Data[[#This Row],[Column1]])), "Yes", "No")</f>
        <v>Yes</v>
      </c>
      <c r="AH128" s="98" t="str">
        <f>IF(ISNUMBER(SEARCH("Report immediately to direct supervisor", Officials_Data[[#This Row],[Column1]])), "Yes", "No")</f>
        <v>No</v>
      </c>
      <c r="AI128" s="3" t="str">
        <f>IF(ISNUMBER(SEARCH("Report immediately to internal investigation body", Officials_Data[[#This Row],[Column1]])), "Yes", "No")</f>
        <v>No</v>
      </c>
      <c r="AJ128" s="3" t="str">
        <f>IF(ISNUMBER(SEARCH("Report immediately to external investigation body", Officials_Data[[#This Row],[Column1]])), "Yes", "No")</f>
        <v>No</v>
      </c>
      <c r="AK128" s="3" t="s">
        <v>20</v>
      </c>
      <c r="AL128" s="3" t="s">
        <v>21</v>
      </c>
      <c r="AM128" s="3" t="s">
        <v>22</v>
      </c>
      <c r="AN128" s="3" t="s">
        <v>5</v>
      </c>
      <c r="AO128" s="3" t="s">
        <v>6</v>
      </c>
      <c r="AP128" s="3" t="s">
        <v>5</v>
      </c>
      <c r="AQ128" s="3" t="s">
        <v>5</v>
      </c>
      <c r="AR128" s="3"/>
      <c r="AS128" s="3" t="s">
        <v>4</v>
      </c>
      <c r="AT128" s="3" t="s">
        <v>6</v>
      </c>
      <c r="AU128" s="3" t="s">
        <v>5</v>
      </c>
      <c r="AV128" s="3" t="s">
        <v>5</v>
      </c>
      <c r="AW128" s="3" t="s">
        <v>4</v>
      </c>
      <c r="AX128" s="3" t="s">
        <v>5</v>
      </c>
      <c r="AY128" s="3" t="s">
        <v>4</v>
      </c>
      <c r="AZ128" s="3" t="s">
        <v>4</v>
      </c>
      <c r="BA128" s="3" t="s">
        <v>75</v>
      </c>
    </row>
    <row r="129" spans="1:53" ht="14.4">
      <c r="A129" t="s">
        <v>480</v>
      </c>
      <c r="B129" s="94">
        <v>11989</v>
      </c>
      <c r="C129" s="93" t="s">
        <v>688</v>
      </c>
      <c r="D129" s="88" t="s">
        <v>754</v>
      </c>
      <c r="E129" t="s">
        <v>74</v>
      </c>
      <c r="F129" t="s">
        <v>346</v>
      </c>
      <c r="G129" t="s">
        <v>22</v>
      </c>
      <c r="H129" t="s">
        <v>5</v>
      </c>
      <c r="I129" t="s">
        <v>5</v>
      </c>
      <c r="J129" t="s">
        <v>5</v>
      </c>
      <c r="K129" t="s">
        <v>4</v>
      </c>
      <c r="L129" t="s">
        <v>4</v>
      </c>
      <c r="M129" t="s">
        <v>4</v>
      </c>
      <c r="N129" t="s">
        <v>5</v>
      </c>
      <c r="O129" t="s">
        <v>4</v>
      </c>
      <c r="P129" t="s">
        <v>5</v>
      </c>
      <c r="Q129" t="s">
        <v>12</v>
      </c>
      <c r="R129" t="s">
        <v>5</v>
      </c>
      <c r="S129" t="s">
        <v>4</v>
      </c>
      <c r="T129" t="s">
        <v>4</v>
      </c>
      <c r="U129" t="s">
        <v>4</v>
      </c>
      <c r="V129" t="s">
        <v>12</v>
      </c>
      <c r="W129" t="s">
        <v>10</v>
      </c>
      <c r="X129" t="s">
        <v>4</v>
      </c>
      <c r="Y129" t="s">
        <v>5</v>
      </c>
      <c r="Z129" t="s">
        <v>4</v>
      </c>
      <c r="AA129" t="s">
        <v>4</v>
      </c>
      <c r="AB129" t="s">
        <v>4</v>
      </c>
      <c r="AC129" t="s">
        <v>4</v>
      </c>
      <c r="AD129" t="s">
        <v>5</v>
      </c>
      <c r="AE129" s="3" t="s">
        <v>129</v>
      </c>
      <c r="AF129" s="3" t="str">
        <f>IF(ISNUMBER(SEARCH("Do nothing", Officials_Data[[#This Row],[Column1]])), "Yes", "No")</f>
        <v>No</v>
      </c>
      <c r="AG129" s="98" t="str">
        <f>IF(ISNUMBER(SEARCH("Talk to the colleague about his/her behavior", Officials_Data[[#This Row],[Column1]])), "Yes", "No")</f>
        <v>No</v>
      </c>
      <c r="AH129" s="98" t="str">
        <f>IF(ISNUMBER(SEARCH("Report immediately to direct supervisor", Officials_Data[[#This Row],[Column1]])), "Yes", "No")</f>
        <v>Yes</v>
      </c>
      <c r="AI129" s="3" t="str">
        <f>IF(ISNUMBER(SEARCH("Report immediately to internal investigation body", Officials_Data[[#This Row],[Column1]])), "Yes", "No")</f>
        <v>No</v>
      </c>
      <c r="AJ129" s="3" t="str">
        <f>IF(ISNUMBER(SEARCH("Report immediately to external investigation body", Officials_Data[[#This Row],[Column1]])), "Yes", "No")</f>
        <v>No</v>
      </c>
      <c r="AK129" s="3" t="s">
        <v>14</v>
      </c>
      <c r="AL129" s="3" t="s">
        <v>21</v>
      </c>
      <c r="AM129" s="3" t="s">
        <v>21</v>
      </c>
      <c r="AN129" s="3" t="s">
        <v>4</v>
      </c>
      <c r="AO129" s="3" t="s">
        <v>5</v>
      </c>
      <c r="AP129" s="3" t="s">
        <v>4</v>
      </c>
      <c r="AQ129" s="3" t="s">
        <v>4</v>
      </c>
      <c r="AR129" s="3"/>
      <c r="AS129" s="3" t="s">
        <v>5</v>
      </c>
      <c r="AT129" s="3" t="s">
        <v>3</v>
      </c>
      <c r="AU129" s="3" t="s">
        <v>5</v>
      </c>
      <c r="AV129" s="3" t="s">
        <v>4</v>
      </c>
      <c r="AW129" s="3" t="s">
        <v>3</v>
      </c>
      <c r="AX129" s="3" t="s">
        <v>4</v>
      </c>
      <c r="AY129" s="3" t="s">
        <v>4</v>
      </c>
      <c r="AZ129" s="3" t="s">
        <v>4</v>
      </c>
      <c r="BA129" s="3" t="s">
        <v>75</v>
      </c>
    </row>
    <row r="130" spans="1:53" ht="14.4">
      <c r="A130" t="s">
        <v>481</v>
      </c>
      <c r="B130" s="94">
        <v>11990</v>
      </c>
      <c r="C130" s="93" t="s">
        <v>688</v>
      </c>
      <c r="D130" s="88" t="s">
        <v>754</v>
      </c>
      <c r="E130" t="s">
        <v>72</v>
      </c>
      <c r="F130" t="s">
        <v>350</v>
      </c>
      <c r="G130" t="s">
        <v>22</v>
      </c>
      <c r="H130" t="s">
        <v>3</v>
      </c>
      <c r="I130" t="s">
        <v>6</v>
      </c>
      <c r="J130" t="s">
        <v>4</v>
      </c>
      <c r="K130" t="s">
        <v>3</v>
      </c>
      <c r="L130" t="s">
        <v>5</v>
      </c>
      <c r="M130" t="s">
        <v>6</v>
      </c>
      <c r="N130" t="s">
        <v>5</v>
      </c>
      <c r="O130" t="s">
        <v>5</v>
      </c>
      <c r="P130" t="s">
        <v>4</v>
      </c>
      <c r="Q130" t="s">
        <v>12</v>
      </c>
      <c r="R130" t="s">
        <v>5</v>
      </c>
      <c r="S130" t="s">
        <v>5</v>
      </c>
      <c r="T130" t="s">
        <v>4</v>
      </c>
      <c r="U130" t="s">
        <v>5</v>
      </c>
      <c r="V130" t="s">
        <v>11</v>
      </c>
      <c r="W130" t="s">
        <v>11</v>
      </c>
      <c r="X130" t="s">
        <v>5</v>
      </c>
      <c r="Y130" t="s">
        <v>4</v>
      </c>
      <c r="Z130" t="s">
        <v>6</v>
      </c>
      <c r="AA130" t="s">
        <v>6</v>
      </c>
      <c r="AB130" t="s">
        <v>4</v>
      </c>
      <c r="AC130" t="s">
        <v>4</v>
      </c>
      <c r="AD130" t="s">
        <v>6</v>
      </c>
      <c r="AE130" s="3" t="s">
        <v>770</v>
      </c>
      <c r="AF130" s="3" t="str">
        <f>IF(ISNUMBER(SEARCH("Do nothing", Officials_Data[[#This Row],[Column1]])), "Yes", "No")</f>
        <v>No</v>
      </c>
      <c r="AG130" s="98" t="str">
        <f>IF(ISNUMBER(SEARCH("Talk to the colleague about his/her behavior", Officials_Data[[#This Row],[Column1]])), "Yes", "No")</f>
        <v>Yes</v>
      </c>
      <c r="AH130" s="98" t="str">
        <f>IF(ISNUMBER(SEARCH("Report immediately to direct supervisor", Officials_Data[[#This Row],[Column1]])), "Yes", "No")</f>
        <v>Yes</v>
      </c>
      <c r="AI130" s="3" t="str">
        <f>IF(ISNUMBER(SEARCH("Report immediately to internal investigation body", Officials_Data[[#This Row],[Column1]])), "Yes", "No")</f>
        <v>Yes</v>
      </c>
      <c r="AJ130" s="3" t="str">
        <f>IF(ISNUMBER(SEARCH("Report immediately to external investigation body", Officials_Data[[#This Row],[Column1]])), "Yes", "No")</f>
        <v>Yes</v>
      </c>
      <c r="AK130" s="3" t="s">
        <v>20</v>
      </c>
      <c r="AL130" s="3" t="s">
        <v>21</v>
      </c>
      <c r="AM130" s="3" t="s">
        <v>21</v>
      </c>
      <c r="AN130" s="3" t="s">
        <v>6</v>
      </c>
      <c r="AO130" s="3" t="s">
        <v>6</v>
      </c>
      <c r="AP130" s="3" t="s">
        <v>4</v>
      </c>
      <c r="AQ130" s="3" t="s">
        <v>3</v>
      </c>
      <c r="AR130" s="3"/>
      <c r="AS130" s="3" t="s">
        <v>6</v>
      </c>
      <c r="AT130" s="3" t="s">
        <v>3</v>
      </c>
      <c r="AU130" s="3" t="s">
        <v>6</v>
      </c>
      <c r="AV130" s="3" t="s">
        <v>6</v>
      </c>
      <c r="AW130" s="3" t="s">
        <v>4</v>
      </c>
      <c r="AX130" s="3" t="s">
        <v>5</v>
      </c>
      <c r="AY130" s="3" t="s">
        <v>4</v>
      </c>
      <c r="AZ130" s="3" t="s">
        <v>3</v>
      </c>
      <c r="BA130" s="3" t="s">
        <v>75</v>
      </c>
    </row>
    <row r="131" spans="1:53" ht="14.4">
      <c r="A131" t="s">
        <v>482</v>
      </c>
      <c r="B131" s="94">
        <v>11991</v>
      </c>
      <c r="C131" s="93" t="s">
        <v>688</v>
      </c>
      <c r="D131" s="88" t="s">
        <v>754</v>
      </c>
      <c r="E131" t="s">
        <v>74</v>
      </c>
      <c r="F131" t="s">
        <v>347</v>
      </c>
      <c r="G131" t="s">
        <v>22</v>
      </c>
      <c r="H131" t="s">
        <v>3</v>
      </c>
      <c r="I131" t="s">
        <v>3</v>
      </c>
      <c r="J131" t="s">
        <v>3</v>
      </c>
      <c r="K131" t="s">
        <v>3</v>
      </c>
      <c r="L131" t="s">
        <v>4</v>
      </c>
      <c r="M131" t="s">
        <v>3</v>
      </c>
      <c r="N131" t="s">
        <v>4</v>
      </c>
      <c r="O131" t="s">
        <v>4</v>
      </c>
      <c r="P131" t="s">
        <v>4</v>
      </c>
      <c r="Q131" t="s">
        <v>12</v>
      </c>
      <c r="R131" t="s">
        <v>4</v>
      </c>
      <c r="S131" t="s">
        <v>3</v>
      </c>
      <c r="T131" t="s">
        <v>4</v>
      </c>
      <c r="U131" t="s">
        <v>4</v>
      </c>
      <c r="V131" t="s">
        <v>10</v>
      </c>
      <c r="W131" t="s">
        <v>10</v>
      </c>
      <c r="X131" t="s">
        <v>3</v>
      </c>
      <c r="Y131" t="s">
        <v>5</v>
      </c>
      <c r="Z131" t="s">
        <v>4</v>
      </c>
      <c r="AA131" t="s">
        <v>4</v>
      </c>
      <c r="AB131" t="s">
        <v>3</v>
      </c>
      <c r="AC131" t="s">
        <v>4</v>
      </c>
      <c r="AD131" t="s">
        <v>3</v>
      </c>
      <c r="AE131" s="3" t="s">
        <v>129</v>
      </c>
      <c r="AF131" s="3" t="str">
        <f>IF(ISNUMBER(SEARCH("Do nothing", Officials_Data[[#This Row],[Column1]])), "Yes", "No")</f>
        <v>No</v>
      </c>
      <c r="AG131" s="98" t="str">
        <f>IF(ISNUMBER(SEARCH("Talk to the colleague about his/her behavior", Officials_Data[[#This Row],[Column1]])), "Yes", "No")</f>
        <v>No</v>
      </c>
      <c r="AH131" s="98" t="str">
        <f>IF(ISNUMBER(SEARCH("Report immediately to direct supervisor", Officials_Data[[#This Row],[Column1]])), "Yes", "No")</f>
        <v>Yes</v>
      </c>
      <c r="AI131" s="3" t="str">
        <f>IF(ISNUMBER(SEARCH("Report immediately to internal investigation body", Officials_Data[[#This Row],[Column1]])), "Yes", "No")</f>
        <v>No</v>
      </c>
      <c r="AJ131" s="3" t="str">
        <f>IF(ISNUMBER(SEARCH("Report immediately to external investigation body", Officials_Data[[#This Row],[Column1]])), "Yes", "No")</f>
        <v>No</v>
      </c>
      <c r="AK131" s="3" t="s">
        <v>14</v>
      </c>
      <c r="AL131" s="3" t="s">
        <v>21</v>
      </c>
      <c r="AM131" s="3" t="s">
        <v>21</v>
      </c>
      <c r="AN131" s="3" t="s">
        <v>4</v>
      </c>
      <c r="AO131" s="3" t="s">
        <v>3</v>
      </c>
      <c r="AP131" s="3" t="s">
        <v>5</v>
      </c>
      <c r="AQ131" s="3" t="s">
        <v>4</v>
      </c>
      <c r="AR131" s="3"/>
      <c r="AS131" s="3" t="s">
        <v>4</v>
      </c>
      <c r="AT131" s="3" t="s">
        <v>4</v>
      </c>
      <c r="AU131" s="3" t="s">
        <v>4</v>
      </c>
      <c r="AV131" s="3" t="s">
        <v>3</v>
      </c>
      <c r="AW131" s="3" t="s">
        <v>3</v>
      </c>
      <c r="AX131" s="3" t="s">
        <v>3</v>
      </c>
      <c r="AY131" s="3" t="s">
        <v>3</v>
      </c>
      <c r="AZ131" s="3" t="s">
        <v>4</v>
      </c>
      <c r="BA131" s="3" t="s">
        <v>75</v>
      </c>
    </row>
    <row r="132" spans="1:53" ht="14.4">
      <c r="A132" t="s">
        <v>483</v>
      </c>
      <c r="B132" s="94">
        <v>11995</v>
      </c>
      <c r="C132" s="93" t="s">
        <v>688</v>
      </c>
      <c r="D132" s="88" t="s">
        <v>754</v>
      </c>
      <c r="E132" t="s">
        <v>74</v>
      </c>
      <c r="F132" t="s">
        <v>350</v>
      </c>
      <c r="G132" t="s">
        <v>21</v>
      </c>
      <c r="H132" t="s">
        <v>5</v>
      </c>
      <c r="I132" t="s">
        <v>5</v>
      </c>
      <c r="J132" t="s">
        <v>5</v>
      </c>
      <c r="K132" t="s">
        <v>4</v>
      </c>
      <c r="L132" t="s">
        <v>3</v>
      </c>
      <c r="M132" t="s">
        <v>6</v>
      </c>
      <c r="N132" t="s">
        <v>5</v>
      </c>
      <c r="O132" t="s">
        <v>5</v>
      </c>
      <c r="P132" t="s">
        <v>4</v>
      </c>
      <c r="Q132" t="s">
        <v>11</v>
      </c>
      <c r="R132" t="s">
        <v>5</v>
      </c>
      <c r="S132" t="s">
        <v>5</v>
      </c>
      <c r="T132" t="s">
        <v>4</v>
      </c>
      <c r="U132" t="s">
        <v>5</v>
      </c>
      <c r="V132" t="s">
        <v>9</v>
      </c>
      <c r="W132" t="s">
        <v>10</v>
      </c>
      <c r="X132" t="s">
        <v>4</v>
      </c>
      <c r="Y132" t="s">
        <v>4</v>
      </c>
      <c r="Z132" t="s">
        <v>5</v>
      </c>
      <c r="AA132" t="s">
        <v>5</v>
      </c>
      <c r="AB132" t="s">
        <v>6</v>
      </c>
      <c r="AC132" t="s">
        <v>6</v>
      </c>
      <c r="AD132" t="s">
        <v>6</v>
      </c>
      <c r="AE132" s="3" t="s">
        <v>755</v>
      </c>
      <c r="AF132" s="3" t="str">
        <f>IF(ISNUMBER(SEARCH("Do nothing", Officials_Data[[#This Row],[Column1]])), "Yes", "No")</f>
        <v>No</v>
      </c>
      <c r="AG132" s="98" t="str">
        <f>IF(ISNUMBER(SEARCH("Talk to the colleague about his/her behavior", Officials_Data[[#This Row],[Column1]])), "Yes", "No")</f>
        <v>Yes</v>
      </c>
      <c r="AH132" s="98" t="str">
        <f>IF(ISNUMBER(SEARCH("Report immediately to direct supervisor", Officials_Data[[#This Row],[Column1]])), "Yes", "No")</f>
        <v>No</v>
      </c>
      <c r="AI132" s="3" t="str">
        <f>IF(ISNUMBER(SEARCH("Report immediately to internal investigation body", Officials_Data[[#This Row],[Column1]])), "Yes", "No")</f>
        <v>No</v>
      </c>
      <c r="AJ132" s="3" t="str">
        <f>IF(ISNUMBER(SEARCH("Report immediately to external investigation body", Officials_Data[[#This Row],[Column1]])), "Yes", "No")</f>
        <v>No</v>
      </c>
      <c r="AK132" s="3" t="s">
        <v>20</v>
      </c>
      <c r="AL132" s="3" t="s">
        <v>21</v>
      </c>
      <c r="AM132" s="3" t="s">
        <v>22</v>
      </c>
      <c r="AN132" s="3" t="s">
        <v>5</v>
      </c>
      <c r="AO132" s="3" t="s">
        <v>6</v>
      </c>
      <c r="AP132" s="3" t="s">
        <v>5</v>
      </c>
      <c r="AQ132" s="3" t="s">
        <v>4</v>
      </c>
      <c r="AR132" s="3"/>
      <c r="AS132" s="3" t="s">
        <v>6</v>
      </c>
      <c r="AT132" s="3" t="s">
        <v>3</v>
      </c>
      <c r="AU132" s="3" t="s">
        <v>6</v>
      </c>
      <c r="AV132" s="3" t="s">
        <v>6</v>
      </c>
      <c r="AW132" s="3" t="s">
        <v>4</v>
      </c>
      <c r="AX132" s="3" t="s">
        <v>5</v>
      </c>
      <c r="AY132" s="3" t="s">
        <v>4</v>
      </c>
      <c r="AZ132" s="3" t="s">
        <v>4</v>
      </c>
      <c r="BA132" s="3" t="s">
        <v>75</v>
      </c>
    </row>
    <row r="133" spans="1:53" ht="14.4">
      <c r="A133" t="s">
        <v>484</v>
      </c>
      <c r="B133" s="94">
        <v>11998</v>
      </c>
      <c r="C133" s="93" t="s">
        <v>688</v>
      </c>
      <c r="D133" s="88" t="s">
        <v>754</v>
      </c>
      <c r="E133" t="s">
        <v>74</v>
      </c>
      <c r="F133" t="s">
        <v>347</v>
      </c>
      <c r="G133" t="s">
        <v>22</v>
      </c>
      <c r="H133" t="s">
        <v>4</v>
      </c>
      <c r="I133" t="s">
        <v>4</v>
      </c>
      <c r="J133" t="s">
        <v>4</v>
      </c>
      <c r="K133" t="s">
        <v>4</v>
      </c>
      <c r="L133" t="s">
        <v>4</v>
      </c>
      <c r="M133" t="s">
        <v>4</v>
      </c>
      <c r="N133" t="s">
        <v>4</v>
      </c>
      <c r="O133" t="s">
        <v>5</v>
      </c>
      <c r="P133" t="s">
        <v>3</v>
      </c>
      <c r="Q133" t="s">
        <v>10</v>
      </c>
      <c r="R133" t="s">
        <v>4</v>
      </c>
      <c r="S133" t="s">
        <v>5</v>
      </c>
      <c r="T133" t="s">
        <v>6</v>
      </c>
      <c r="U133" t="s">
        <v>6</v>
      </c>
      <c r="V133" t="s">
        <v>12</v>
      </c>
      <c r="W133" t="s">
        <v>11</v>
      </c>
      <c r="X133" t="s">
        <v>6</v>
      </c>
      <c r="Y133" t="s">
        <v>6</v>
      </c>
      <c r="Z133" t="s">
        <v>4</v>
      </c>
      <c r="AA133" t="s">
        <v>4</v>
      </c>
      <c r="AB133" t="s">
        <v>5</v>
      </c>
      <c r="AC133" t="s">
        <v>4</v>
      </c>
      <c r="AD133" t="s">
        <v>5</v>
      </c>
      <c r="AE133" s="3" t="s">
        <v>125</v>
      </c>
      <c r="AF133" s="3" t="str">
        <f>IF(ISNUMBER(SEARCH("Do nothing", Officials_Data[[#This Row],[Column1]])), "Yes", "No")</f>
        <v>Yes</v>
      </c>
      <c r="AG133" s="98" t="str">
        <f>IF(ISNUMBER(SEARCH("Talk to the colleague about his/her behavior", Officials_Data[[#This Row],[Column1]])), "Yes", "No")</f>
        <v>No</v>
      </c>
      <c r="AH133" s="98" t="str">
        <f>IF(ISNUMBER(SEARCH("Report immediately to direct supervisor", Officials_Data[[#This Row],[Column1]])), "Yes", "No")</f>
        <v>No</v>
      </c>
      <c r="AI133" s="3" t="str">
        <f>IF(ISNUMBER(SEARCH("Report immediately to internal investigation body", Officials_Data[[#This Row],[Column1]])), "Yes", "No")</f>
        <v>No</v>
      </c>
      <c r="AJ133" s="3" t="str">
        <f>IF(ISNUMBER(SEARCH("Report immediately to external investigation body", Officials_Data[[#This Row],[Column1]])), "Yes", "No")</f>
        <v>No</v>
      </c>
      <c r="AK133" s="3" t="s">
        <v>20</v>
      </c>
      <c r="AL133" s="3" t="s">
        <v>22</v>
      </c>
      <c r="AM133" s="3"/>
      <c r="AN133" s="3"/>
      <c r="AO133" s="3"/>
      <c r="AP133" s="3"/>
      <c r="AQ133" s="3"/>
      <c r="AR133" s="3" t="s">
        <v>3</v>
      </c>
      <c r="AS133" s="3" t="s">
        <v>4</v>
      </c>
      <c r="AT133" s="3" t="s">
        <v>3</v>
      </c>
      <c r="AU133" s="3" t="s">
        <v>5</v>
      </c>
      <c r="AV133" s="3" t="s">
        <v>4</v>
      </c>
      <c r="AW133" s="3" t="s">
        <v>6</v>
      </c>
      <c r="AX133" s="3" t="s">
        <v>6</v>
      </c>
      <c r="AY133" s="3" t="s">
        <v>4</v>
      </c>
      <c r="AZ133" s="3" t="s">
        <v>5</v>
      </c>
      <c r="BA133" s="3" t="s">
        <v>75</v>
      </c>
    </row>
    <row r="134" spans="1:53" ht="14.4">
      <c r="A134" t="s">
        <v>485</v>
      </c>
      <c r="B134" s="94">
        <v>12003</v>
      </c>
      <c r="C134" s="93" t="s">
        <v>688</v>
      </c>
      <c r="D134" s="88" t="s">
        <v>754</v>
      </c>
      <c r="E134" t="s">
        <v>72</v>
      </c>
      <c r="F134" t="s">
        <v>346</v>
      </c>
      <c r="G134" t="s">
        <v>21</v>
      </c>
      <c r="H134" t="s">
        <v>3</v>
      </c>
      <c r="I134" t="s">
        <v>3</v>
      </c>
      <c r="J134" t="s">
        <v>4</v>
      </c>
      <c r="K134" t="s">
        <v>4</v>
      </c>
      <c r="L134" t="s">
        <v>3</v>
      </c>
      <c r="M134" t="s">
        <v>4</v>
      </c>
      <c r="N134" t="s">
        <v>3</v>
      </c>
      <c r="O134" t="s">
        <v>4</v>
      </c>
      <c r="P134" t="s">
        <v>4</v>
      </c>
      <c r="Q134" t="s">
        <v>12</v>
      </c>
      <c r="R134" t="s">
        <v>4</v>
      </c>
      <c r="S134" t="s">
        <v>4</v>
      </c>
      <c r="T134" t="s">
        <v>3</v>
      </c>
      <c r="U134" t="s">
        <v>5</v>
      </c>
      <c r="V134" t="s">
        <v>10</v>
      </c>
      <c r="W134" t="s">
        <v>9</v>
      </c>
      <c r="X134" t="s">
        <v>3</v>
      </c>
      <c r="Y134" t="s">
        <v>3</v>
      </c>
      <c r="Z134" t="s">
        <v>5</v>
      </c>
      <c r="AA134" t="s">
        <v>4</v>
      </c>
      <c r="AB134" t="s">
        <v>4</v>
      </c>
      <c r="AC134" t="s">
        <v>3</v>
      </c>
      <c r="AD134" t="s">
        <v>4</v>
      </c>
      <c r="AE134" s="3" t="s">
        <v>755</v>
      </c>
      <c r="AF134" s="3" t="str">
        <f>IF(ISNUMBER(SEARCH("Do nothing", Officials_Data[[#This Row],[Column1]])), "Yes", "No")</f>
        <v>No</v>
      </c>
      <c r="AG134" s="98" t="str">
        <f>IF(ISNUMBER(SEARCH("Talk to the colleague about his/her behavior", Officials_Data[[#This Row],[Column1]])), "Yes", "No")</f>
        <v>Yes</v>
      </c>
      <c r="AH134" s="98" t="str">
        <f>IF(ISNUMBER(SEARCH("Report immediately to direct supervisor", Officials_Data[[#This Row],[Column1]])), "Yes", "No")</f>
        <v>No</v>
      </c>
      <c r="AI134" s="3" t="str">
        <f>IF(ISNUMBER(SEARCH("Report immediately to internal investigation body", Officials_Data[[#This Row],[Column1]])), "Yes", "No")</f>
        <v>No</v>
      </c>
      <c r="AJ134" s="3" t="str">
        <f>IF(ISNUMBER(SEARCH("Report immediately to external investigation body", Officials_Data[[#This Row],[Column1]])), "Yes", "No")</f>
        <v>No</v>
      </c>
      <c r="AK134" s="3" t="s">
        <v>14</v>
      </c>
      <c r="AL134" s="3" t="s">
        <v>21</v>
      </c>
      <c r="AM134" s="3" t="s">
        <v>21</v>
      </c>
      <c r="AN134" s="3" t="s">
        <v>4</v>
      </c>
      <c r="AO134" s="3" t="s">
        <v>5</v>
      </c>
      <c r="AP134" s="3" t="s">
        <v>5</v>
      </c>
      <c r="AQ134" s="3" t="s">
        <v>4</v>
      </c>
      <c r="AR134" s="3"/>
      <c r="AS134" s="3" t="s">
        <v>5</v>
      </c>
      <c r="AT134" s="3" t="s">
        <v>3</v>
      </c>
      <c r="AU134" s="3" t="s">
        <v>4</v>
      </c>
      <c r="AV134" s="3" t="s">
        <v>3</v>
      </c>
      <c r="AW134" s="3" t="s">
        <v>3</v>
      </c>
      <c r="AX134" s="3" t="s">
        <v>4</v>
      </c>
      <c r="AY134" s="3" t="s">
        <v>3</v>
      </c>
      <c r="AZ134" s="3" t="s">
        <v>3</v>
      </c>
      <c r="BA134" s="3" t="s">
        <v>75</v>
      </c>
    </row>
    <row r="135" spans="1:53" ht="14.4">
      <c r="A135" t="s">
        <v>486</v>
      </c>
      <c r="B135" s="94">
        <v>12008</v>
      </c>
      <c r="C135" s="93" t="s">
        <v>688</v>
      </c>
      <c r="D135" s="88" t="s">
        <v>754</v>
      </c>
      <c r="E135" t="s">
        <v>74</v>
      </c>
      <c r="F135" t="s">
        <v>347</v>
      </c>
      <c r="G135" t="s">
        <v>22</v>
      </c>
      <c r="H135" t="s">
        <v>4</v>
      </c>
      <c r="I135" t="s">
        <v>3</v>
      </c>
      <c r="J135" t="s">
        <v>4</v>
      </c>
      <c r="K135" t="s">
        <v>3</v>
      </c>
      <c r="L135" t="s">
        <v>5</v>
      </c>
      <c r="M135" t="s">
        <v>3</v>
      </c>
      <c r="N135" t="s">
        <v>3</v>
      </c>
      <c r="O135" t="s">
        <v>5</v>
      </c>
      <c r="P135" t="s">
        <v>4</v>
      </c>
      <c r="Q135" t="s">
        <v>12</v>
      </c>
      <c r="R135" t="s">
        <v>4</v>
      </c>
      <c r="S135" t="s">
        <v>4</v>
      </c>
      <c r="T135" t="s">
        <v>3</v>
      </c>
      <c r="U135" t="s">
        <v>4</v>
      </c>
      <c r="V135" t="s">
        <v>10</v>
      </c>
      <c r="W135" t="s">
        <v>10</v>
      </c>
      <c r="X135" t="s">
        <v>4</v>
      </c>
      <c r="Y135" t="s">
        <v>5</v>
      </c>
      <c r="Z135" t="s">
        <v>5</v>
      </c>
      <c r="AA135" t="s">
        <v>4</v>
      </c>
      <c r="AB135" t="s">
        <v>4</v>
      </c>
      <c r="AC135" t="s">
        <v>6</v>
      </c>
      <c r="AD135" t="s">
        <v>6</v>
      </c>
      <c r="AE135" s="3" t="s">
        <v>129</v>
      </c>
      <c r="AF135" s="3" t="str">
        <f>IF(ISNUMBER(SEARCH("Do nothing", Officials_Data[[#This Row],[Column1]])), "Yes", "No")</f>
        <v>No</v>
      </c>
      <c r="AG135" s="98" t="str">
        <f>IF(ISNUMBER(SEARCH("Talk to the colleague about his/her behavior", Officials_Data[[#This Row],[Column1]])), "Yes", "No")</f>
        <v>No</v>
      </c>
      <c r="AH135" s="98" t="str">
        <f>IF(ISNUMBER(SEARCH("Report immediately to direct supervisor", Officials_Data[[#This Row],[Column1]])), "Yes", "No")</f>
        <v>Yes</v>
      </c>
      <c r="AI135" s="3" t="str">
        <f>IF(ISNUMBER(SEARCH("Report immediately to internal investigation body", Officials_Data[[#This Row],[Column1]])), "Yes", "No")</f>
        <v>No</v>
      </c>
      <c r="AJ135" s="3" t="str">
        <f>IF(ISNUMBER(SEARCH("Report immediately to external investigation body", Officials_Data[[#This Row],[Column1]])), "Yes", "No")</f>
        <v>No</v>
      </c>
      <c r="AK135" s="3" t="s">
        <v>14</v>
      </c>
      <c r="AL135" s="3" t="s">
        <v>21</v>
      </c>
      <c r="AM135" s="3" t="s">
        <v>21</v>
      </c>
      <c r="AN135" s="3" t="s">
        <v>4</v>
      </c>
      <c r="AO135" s="3" t="s">
        <v>6</v>
      </c>
      <c r="AP135" s="3" t="s">
        <v>5</v>
      </c>
      <c r="AQ135" s="3" t="s">
        <v>3</v>
      </c>
      <c r="AR135" s="3"/>
      <c r="AS135" s="3" t="s">
        <v>6</v>
      </c>
      <c r="AT135" s="3" t="s">
        <v>3</v>
      </c>
      <c r="AU135" s="3" t="s">
        <v>5</v>
      </c>
      <c r="AV135" s="3" t="s">
        <v>5</v>
      </c>
      <c r="AW135" s="3" t="s">
        <v>4</v>
      </c>
      <c r="AX135" s="3" t="s">
        <v>3</v>
      </c>
      <c r="AY135" s="3" t="s">
        <v>3</v>
      </c>
      <c r="AZ135" s="3" t="s">
        <v>4</v>
      </c>
      <c r="BA135" s="3" t="s">
        <v>75</v>
      </c>
    </row>
    <row r="136" spans="1:53" ht="14.4">
      <c r="A136" t="s">
        <v>487</v>
      </c>
      <c r="B136" s="94">
        <v>12012</v>
      </c>
      <c r="C136" s="93" t="s">
        <v>688</v>
      </c>
      <c r="D136" s="88" t="s">
        <v>754</v>
      </c>
      <c r="E136" t="s">
        <v>72</v>
      </c>
      <c r="F136" t="s">
        <v>347</v>
      </c>
      <c r="G136" t="s">
        <v>22</v>
      </c>
      <c r="H136" t="s">
        <v>3</v>
      </c>
      <c r="I136" t="s">
        <v>4</v>
      </c>
      <c r="J136" t="s">
        <v>4</v>
      </c>
      <c r="K136" t="s">
        <v>3</v>
      </c>
      <c r="L136" t="s">
        <v>5</v>
      </c>
      <c r="M136" t="s">
        <v>3</v>
      </c>
      <c r="N136" t="s">
        <v>4</v>
      </c>
      <c r="O136" t="s">
        <v>4</v>
      </c>
      <c r="P136" t="s">
        <v>3</v>
      </c>
      <c r="Q136" t="s">
        <v>12</v>
      </c>
      <c r="R136" t="s">
        <v>3</v>
      </c>
      <c r="S136" t="s">
        <v>4</v>
      </c>
      <c r="T136" t="s">
        <v>4</v>
      </c>
      <c r="U136" t="s">
        <v>4</v>
      </c>
      <c r="V136" t="s">
        <v>10</v>
      </c>
      <c r="W136" t="s">
        <v>9</v>
      </c>
      <c r="X136" t="s">
        <v>5</v>
      </c>
      <c r="Y136" t="s">
        <v>5</v>
      </c>
      <c r="Z136" t="s">
        <v>4</v>
      </c>
      <c r="AA136" t="s">
        <v>5</v>
      </c>
      <c r="AB136" t="s">
        <v>4</v>
      </c>
      <c r="AC136" t="s">
        <v>4</v>
      </c>
      <c r="AD136" t="s">
        <v>4</v>
      </c>
      <c r="AE136" s="3" t="s">
        <v>755</v>
      </c>
      <c r="AF136" s="3" t="str">
        <f>IF(ISNUMBER(SEARCH("Do nothing", Officials_Data[[#This Row],[Column1]])), "Yes", "No")</f>
        <v>No</v>
      </c>
      <c r="AG136" s="98" t="str">
        <f>IF(ISNUMBER(SEARCH("Talk to the colleague about his/her behavior", Officials_Data[[#This Row],[Column1]])), "Yes", "No")</f>
        <v>Yes</v>
      </c>
      <c r="AH136" s="98" t="str">
        <f>IF(ISNUMBER(SEARCH("Report immediately to direct supervisor", Officials_Data[[#This Row],[Column1]])), "Yes", "No")</f>
        <v>No</v>
      </c>
      <c r="AI136" s="3" t="str">
        <f>IF(ISNUMBER(SEARCH("Report immediately to internal investigation body", Officials_Data[[#This Row],[Column1]])), "Yes", "No")</f>
        <v>No</v>
      </c>
      <c r="AJ136" s="3" t="str">
        <f>IF(ISNUMBER(SEARCH("Report immediately to external investigation body", Officials_Data[[#This Row],[Column1]])), "Yes", "No")</f>
        <v>No</v>
      </c>
      <c r="AK136" s="3" t="s">
        <v>14</v>
      </c>
      <c r="AL136" s="3" t="s">
        <v>21</v>
      </c>
      <c r="AM136" s="3" t="s">
        <v>21</v>
      </c>
      <c r="AN136" s="3" t="s">
        <v>6</v>
      </c>
      <c r="AO136" s="3" t="s">
        <v>4</v>
      </c>
      <c r="AP136" s="3" t="s">
        <v>5</v>
      </c>
      <c r="AQ136" s="3" t="s">
        <v>3</v>
      </c>
      <c r="AR136" s="3"/>
      <c r="AS136" s="3" t="s">
        <v>5</v>
      </c>
      <c r="AT136" s="3" t="s">
        <v>5</v>
      </c>
      <c r="AU136" s="3" t="s">
        <v>4</v>
      </c>
      <c r="AV136" s="3" t="s">
        <v>5</v>
      </c>
      <c r="AW136" s="3" t="s">
        <v>4</v>
      </c>
      <c r="AX136" s="3" t="s">
        <v>4</v>
      </c>
      <c r="AY136" s="3" t="s">
        <v>3</v>
      </c>
      <c r="AZ136" s="3" t="s">
        <v>3</v>
      </c>
      <c r="BA136" s="3" t="s">
        <v>75</v>
      </c>
    </row>
    <row r="137" spans="1:53" ht="14.4">
      <c r="A137" t="s">
        <v>488</v>
      </c>
      <c r="B137" s="94">
        <v>12014</v>
      </c>
      <c r="C137" s="93" t="s">
        <v>688</v>
      </c>
      <c r="D137" s="88" t="s">
        <v>754</v>
      </c>
      <c r="E137" t="s">
        <v>74</v>
      </c>
      <c r="F137" t="s">
        <v>347</v>
      </c>
      <c r="G137" t="s">
        <v>22</v>
      </c>
      <c r="H137" t="s">
        <v>4</v>
      </c>
      <c r="I137" t="s">
        <v>3</v>
      </c>
      <c r="J137" t="s">
        <v>3</v>
      </c>
      <c r="K137" t="s">
        <v>3</v>
      </c>
      <c r="L137" t="s">
        <v>5</v>
      </c>
      <c r="M137" t="s">
        <v>4</v>
      </c>
      <c r="N137" t="s">
        <v>5</v>
      </c>
      <c r="O137" t="s">
        <v>4</v>
      </c>
      <c r="P137" t="s">
        <v>3</v>
      </c>
      <c r="Q137" t="s">
        <v>11</v>
      </c>
      <c r="R137" t="s">
        <v>4</v>
      </c>
      <c r="S137" t="s">
        <v>4</v>
      </c>
      <c r="T137" t="s">
        <v>4</v>
      </c>
      <c r="U137" t="s">
        <v>4</v>
      </c>
      <c r="V137" t="s">
        <v>10</v>
      </c>
      <c r="W137" t="s">
        <v>9</v>
      </c>
      <c r="X137" t="s">
        <v>6</v>
      </c>
      <c r="Y137" t="s">
        <v>4</v>
      </c>
      <c r="Z137" t="s">
        <v>4</v>
      </c>
      <c r="AA137" t="s">
        <v>3</v>
      </c>
      <c r="AB137" t="s">
        <v>5</v>
      </c>
      <c r="AC137" t="s">
        <v>4</v>
      </c>
      <c r="AD137" t="s">
        <v>5</v>
      </c>
      <c r="AE137" s="3" t="s">
        <v>755</v>
      </c>
      <c r="AF137" s="3" t="str">
        <f>IF(ISNUMBER(SEARCH("Do nothing", Officials_Data[[#This Row],[Column1]])), "Yes", "No")</f>
        <v>No</v>
      </c>
      <c r="AG137" s="98" t="str">
        <f>IF(ISNUMBER(SEARCH("Talk to the colleague about his/her behavior", Officials_Data[[#This Row],[Column1]])), "Yes", "No")</f>
        <v>Yes</v>
      </c>
      <c r="AH137" s="98" t="str">
        <f>IF(ISNUMBER(SEARCH("Report immediately to direct supervisor", Officials_Data[[#This Row],[Column1]])), "Yes", "No")</f>
        <v>No</v>
      </c>
      <c r="AI137" s="3" t="str">
        <f>IF(ISNUMBER(SEARCH("Report immediately to internal investigation body", Officials_Data[[#This Row],[Column1]])), "Yes", "No")</f>
        <v>No</v>
      </c>
      <c r="AJ137" s="3" t="str">
        <f>IF(ISNUMBER(SEARCH("Report immediately to external investigation body", Officials_Data[[#This Row],[Column1]])), "Yes", "No")</f>
        <v>No</v>
      </c>
      <c r="AK137" s="3" t="s">
        <v>14</v>
      </c>
      <c r="AL137" s="3" t="s">
        <v>21</v>
      </c>
      <c r="AM137" s="3" t="s">
        <v>21</v>
      </c>
      <c r="AN137" s="3" t="s">
        <v>5</v>
      </c>
      <c r="AO137" s="3" t="s">
        <v>5</v>
      </c>
      <c r="AP137" s="3" t="s">
        <v>3</v>
      </c>
      <c r="AQ137" s="3" t="s">
        <v>3</v>
      </c>
      <c r="AR137" s="3"/>
      <c r="AS137" s="3" t="s">
        <v>4</v>
      </c>
      <c r="AT137" s="3" t="s">
        <v>3</v>
      </c>
      <c r="AU137" s="3" t="s">
        <v>6</v>
      </c>
      <c r="AV137" s="3" t="s">
        <v>4</v>
      </c>
      <c r="AW137" s="3" t="s">
        <v>4</v>
      </c>
      <c r="AX137" s="3" t="s">
        <v>5</v>
      </c>
      <c r="AY137" s="3" t="s">
        <v>3</v>
      </c>
      <c r="AZ137" s="3" t="s">
        <v>6</v>
      </c>
      <c r="BA137" s="3" t="s">
        <v>73</v>
      </c>
    </row>
    <row r="138" spans="1:53" ht="14.4">
      <c r="A138" t="s">
        <v>489</v>
      </c>
      <c r="B138" s="94">
        <v>12017</v>
      </c>
      <c r="C138" s="93" t="s">
        <v>688</v>
      </c>
      <c r="D138" s="88" t="s">
        <v>754</v>
      </c>
      <c r="E138" t="s">
        <v>72</v>
      </c>
      <c r="F138" t="s">
        <v>350</v>
      </c>
      <c r="G138" t="s">
        <v>21</v>
      </c>
      <c r="H138" t="s">
        <v>4</v>
      </c>
      <c r="I138" t="s">
        <v>3</v>
      </c>
      <c r="J138" t="s">
        <v>3</v>
      </c>
      <c r="K138" t="s">
        <v>3</v>
      </c>
      <c r="L138" t="s">
        <v>4</v>
      </c>
      <c r="M138" t="s">
        <v>3</v>
      </c>
      <c r="N138" t="s">
        <v>4</v>
      </c>
      <c r="O138" t="s">
        <v>3</v>
      </c>
      <c r="P138" t="s">
        <v>5</v>
      </c>
      <c r="Q138" t="s">
        <v>12</v>
      </c>
      <c r="R138" t="s">
        <v>4</v>
      </c>
      <c r="S138" t="s">
        <v>4</v>
      </c>
      <c r="T138" t="s">
        <v>3</v>
      </c>
      <c r="U138" t="s">
        <v>3</v>
      </c>
      <c r="V138" t="s">
        <v>9</v>
      </c>
      <c r="W138" t="s">
        <v>9</v>
      </c>
      <c r="X138" t="s">
        <v>3</v>
      </c>
      <c r="Y138" t="s">
        <v>3</v>
      </c>
      <c r="Z138" t="s">
        <v>4</v>
      </c>
      <c r="AA138" t="s">
        <v>4</v>
      </c>
      <c r="AB138" t="s">
        <v>3</v>
      </c>
      <c r="AC138" t="s">
        <v>5</v>
      </c>
      <c r="AD138" t="s">
        <v>4</v>
      </c>
      <c r="AE138" s="3" t="s">
        <v>756</v>
      </c>
      <c r="AF138" s="3" t="str">
        <f>IF(ISNUMBER(SEARCH("Do nothing", Officials_Data[[#This Row],[Column1]])), "Yes", "No")</f>
        <v>No</v>
      </c>
      <c r="AG138" s="98" t="str">
        <f>IF(ISNUMBER(SEARCH("Talk to the colleague about his/her behavior", Officials_Data[[#This Row],[Column1]])), "Yes", "No")</f>
        <v>Yes</v>
      </c>
      <c r="AH138" s="98" t="str">
        <f>IF(ISNUMBER(SEARCH("Report immediately to direct supervisor", Officials_Data[[#This Row],[Column1]])), "Yes", "No")</f>
        <v>Yes</v>
      </c>
      <c r="AI138" s="3" t="str">
        <f>IF(ISNUMBER(SEARCH("Report immediately to internal investigation body", Officials_Data[[#This Row],[Column1]])), "Yes", "No")</f>
        <v>No</v>
      </c>
      <c r="AJ138" s="3" t="str">
        <f>IF(ISNUMBER(SEARCH("Report immediately to external investigation body", Officials_Data[[#This Row],[Column1]])), "Yes", "No")</f>
        <v>No</v>
      </c>
      <c r="AK138" s="3" t="s">
        <v>14</v>
      </c>
      <c r="AL138" s="3" t="s">
        <v>21</v>
      </c>
      <c r="AM138" s="3" t="s">
        <v>21</v>
      </c>
      <c r="AN138" s="3" t="s">
        <v>4</v>
      </c>
      <c r="AO138" s="3" t="s">
        <v>4</v>
      </c>
      <c r="AP138" s="3" t="s">
        <v>4</v>
      </c>
      <c r="AQ138" s="3" t="s">
        <v>4</v>
      </c>
      <c r="AR138" s="3"/>
      <c r="AS138" s="3" t="s">
        <v>4</v>
      </c>
      <c r="AT138" s="3" t="s">
        <v>5</v>
      </c>
      <c r="AU138" s="3" t="s">
        <v>4</v>
      </c>
      <c r="AV138" s="3" t="s">
        <v>4</v>
      </c>
      <c r="AW138" s="3" t="s">
        <v>3</v>
      </c>
      <c r="AX138" s="3" t="s">
        <v>4</v>
      </c>
      <c r="AY138" s="3" t="s">
        <v>4</v>
      </c>
      <c r="AZ138" s="3" t="s">
        <v>3</v>
      </c>
      <c r="BA138" s="3" t="s">
        <v>75</v>
      </c>
    </row>
    <row r="139" spans="1:53" ht="14.4">
      <c r="A139" t="s">
        <v>490</v>
      </c>
      <c r="B139" s="94">
        <v>12018</v>
      </c>
      <c r="C139" s="93" t="s">
        <v>688</v>
      </c>
      <c r="D139" s="88" t="s">
        <v>754</v>
      </c>
      <c r="E139" t="s">
        <v>72</v>
      </c>
      <c r="F139" t="s">
        <v>350</v>
      </c>
      <c r="G139" t="s">
        <v>21</v>
      </c>
      <c r="H139" t="s">
        <v>4</v>
      </c>
      <c r="I139" t="s">
        <v>4</v>
      </c>
      <c r="J139" t="s">
        <v>4</v>
      </c>
      <c r="K139" t="s">
        <v>3</v>
      </c>
      <c r="L139" t="s">
        <v>3</v>
      </c>
      <c r="M139" t="s">
        <v>3</v>
      </c>
      <c r="N139" t="s">
        <v>3</v>
      </c>
      <c r="O139" t="s">
        <v>5</v>
      </c>
      <c r="P139" t="s">
        <v>3</v>
      </c>
      <c r="Q139" t="s">
        <v>10</v>
      </c>
      <c r="R139" t="s">
        <v>4</v>
      </c>
      <c r="S139" t="s">
        <v>4</v>
      </c>
      <c r="T139" t="s">
        <v>4</v>
      </c>
      <c r="U139" t="s">
        <v>4</v>
      </c>
      <c r="V139" t="s">
        <v>9</v>
      </c>
      <c r="W139" t="s">
        <v>9</v>
      </c>
      <c r="X139" t="s">
        <v>3</v>
      </c>
      <c r="Y139" t="s">
        <v>4</v>
      </c>
      <c r="Z139" t="s">
        <v>4</v>
      </c>
      <c r="AA139" t="s">
        <v>4</v>
      </c>
      <c r="AB139" t="s">
        <v>3</v>
      </c>
      <c r="AC139" t="s">
        <v>5</v>
      </c>
      <c r="AD139" t="s">
        <v>6</v>
      </c>
      <c r="AE139" s="3" t="s">
        <v>764</v>
      </c>
      <c r="AF139" s="3" t="str">
        <f>IF(ISNUMBER(SEARCH("Do nothing", Officials_Data[[#This Row],[Column1]])), "Yes", "No")</f>
        <v>No</v>
      </c>
      <c r="AG139" s="98" t="str">
        <f>IF(ISNUMBER(SEARCH("Talk to the colleague about his/her behavior", Officials_Data[[#This Row],[Column1]])), "Yes", "No")</f>
        <v>No</v>
      </c>
      <c r="AH139" s="98" t="str">
        <f>IF(ISNUMBER(SEARCH("Report immediately to direct supervisor", Officials_Data[[#This Row],[Column1]])), "Yes", "No")</f>
        <v>Yes</v>
      </c>
      <c r="AI139" s="3" t="str">
        <f>IF(ISNUMBER(SEARCH("Report immediately to internal investigation body", Officials_Data[[#This Row],[Column1]])), "Yes", "No")</f>
        <v>Yes</v>
      </c>
      <c r="AJ139" s="3" t="str">
        <f>IF(ISNUMBER(SEARCH("Report immediately to external investigation body", Officials_Data[[#This Row],[Column1]])), "Yes", "No")</f>
        <v>No</v>
      </c>
      <c r="AK139" s="3" t="s">
        <v>14</v>
      </c>
      <c r="AL139" s="3" t="s">
        <v>21</v>
      </c>
      <c r="AM139" s="3" t="s">
        <v>21</v>
      </c>
      <c r="AN139" s="3" t="s">
        <v>4</v>
      </c>
      <c r="AO139" s="3" t="s">
        <v>6</v>
      </c>
      <c r="AP139" s="3" t="s">
        <v>5</v>
      </c>
      <c r="AQ139" s="3" t="s">
        <v>4</v>
      </c>
      <c r="AR139" s="3"/>
      <c r="AS139" s="3" t="s">
        <v>4</v>
      </c>
      <c r="AT139" s="3" t="s">
        <v>5</v>
      </c>
      <c r="AU139" s="3" t="s">
        <v>6</v>
      </c>
      <c r="AV139" s="3" t="s">
        <v>5</v>
      </c>
      <c r="AW139" s="3" t="s">
        <v>3</v>
      </c>
      <c r="AX139" s="3" t="s">
        <v>5</v>
      </c>
      <c r="AY139" s="3" t="s">
        <v>3</v>
      </c>
      <c r="AZ139" s="3" t="s">
        <v>3</v>
      </c>
      <c r="BA139" s="3" t="s">
        <v>75</v>
      </c>
    </row>
    <row r="140" spans="1:53" ht="14.4">
      <c r="A140" t="s">
        <v>491</v>
      </c>
      <c r="B140" s="94">
        <v>12020</v>
      </c>
      <c r="C140" s="93" t="s">
        <v>688</v>
      </c>
      <c r="D140" s="88" t="s">
        <v>754</v>
      </c>
      <c r="E140" t="s">
        <v>74</v>
      </c>
      <c r="F140" t="s">
        <v>347</v>
      </c>
      <c r="G140" t="s">
        <v>22</v>
      </c>
      <c r="H140" t="s">
        <v>4</v>
      </c>
      <c r="I140" t="s">
        <v>3</v>
      </c>
      <c r="J140" t="s">
        <v>4</v>
      </c>
      <c r="K140" t="s">
        <v>4</v>
      </c>
      <c r="L140" t="s">
        <v>3</v>
      </c>
      <c r="M140" t="s">
        <v>3</v>
      </c>
      <c r="N140" t="s">
        <v>3</v>
      </c>
      <c r="O140" t="s">
        <v>4</v>
      </c>
      <c r="P140" t="s">
        <v>6</v>
      </c>
      <c r="Q140" t="s">
        <v>12</v>
      </c>
      <c r="R140" t="s">
        <v>4</v>
      </c>
      <c r="S140" t="s">
        <v>4</v>
      </c>
      <c r="T140" t="s">
        <v>4</v>
      </c>
      <c r="U140" t="s">
        <v>6</v>
      </c>
      <c r="V140" t="s">
        <v>10</v>
      </c>
      <c r="W140" t="s">
        <v>10</v>
      </c>
      <c r="X140" t="s">
        <v>4</v>
      </c>
      <c r="Y140" t="s">
        <v>4</v>
      </c>
      <c r="Z140" t="s">
        <v>4</v>
      </c>
      <c r="AA140" t="s">
        <v>4</v>
      </c>
      <c r="AB140" t="s">
        <v>3</v>
      </c>
      <c r="AC140" t="s">
        <v>3</v>
      </c>
      <c r="AD140" t="s">
        <v>4</v>
      </c>
      <c r="AE140" s="3" t="s">
        <v>129</v>
      </c>
      <c r="AF140" s="3" t="str">
        <f>IF(ISNUMBER(SEARCH("Do nothing", Officials_Data[[#This Row],[Column1]])), "Yes", "No")</f>
        <v>No</v>
      </c>
      <c r="AG140" s="98" t="str">
        <f>IF(ISNUMBER(SEARCH("Talk to the colleague about his/her behavior", Officials_Data[[#This Row],[Column1]])), "Yes", "No")</f>
        <v>No</v>
      </c>
      <c r="AH140" s="98" t="str">
        <f>IF(ISNUMBER(SEARCH("Report immediately to direct supervisor", Officials_Data[[#This Row],[Column1]])), "Yes", "No")</f>
        <v>Yes</v>
      </c>
      <c r="AI140" s="3" t="str">
        <f>IF(ISNUMBER(SEARCH("Report immediately to internal investigation body", Officials_Data[[#This Row],[Column1]])), "Yes", "No")</f>
        <v>No</v>
      </c>
      <c r="AJ140" s="3" t="str">
        <f>IF(ISNUMBER(SEARCH("Report immediately to external investigation body", Officials_Data[[#This Row],[Column1]])), "Yes", "No")</f>
        <v>No</v>
      </c>
      <c r="AK140" s="3" t="s">
        <v>14</v>
      </c>
      <c r="AL140" s="3" t="s">
        <v>21</v>
      </c>
      <c r="AM140" s="3" t="s">
        <v>21</v>
      </c>
      <c r="AN140" s="3" t="s">
        <v>4</v>
      </c>
      <c r="AO140" s="3" t="s">
        <v>4</v>
      </c>
      <c r="AP140" s="3" t="s">
        <v>4</v>
      </c>
      <c r="AQ140" s="3" t="s">
        <v>4</v>
      </c>
      <c r="AR140" s="3"/>
      <c r="AS140" s="3" t="s">
        <v>6</v>
      </c>
      <c r="AT140" s="3" t="s">
        <v>3</v>
      </c>
      <c r="AU140" s="3" t="s">
        <v>4</v>
      </c>
      <c r="AV140" s="3" t="s">
        <v>4</v>
      </c>
      <c r="AW140" s="3" t="s">
        <v>3</v>
      </c>
      <c r="AX140" s="3" t="s">
        <v>3</v>
      </c>
      <c r="AY140" s="3" t="s">
        <v>3</v>
      </c>
      <c r="AZ140" s="3" t="s">
        <v>3</v>
      </c>
      <c r="BA140" s="3" t="s">
        <v>75</v>
      </c>
    </row>
    <row r="141" spans="1:53" ht="14.4">
      <c r="A141" t="s">
        <v>492</v>
      </c>
      <c r="B141" s="94">
        <v>12022</v>
      </c>
      <c r="C141" s="93" t="s">
        <v>688</v>
      </c>
      <c r="D141" s="88" t="s">
        <v>754</v>
      </c>
      <c r="E141" t="s">
        <v>74</v>
      </c>
      <c r="F141" t="s">
        <v>350</v>
      </c>
      <c r="G141" t="s">
        <v>22</v>
      </c>
      <c r="H141" t="s">
        <v>5</v>
      </c>
      <c r="I141" t="s">
        <v>4</v>
      </c>
      <c r="J141" t="s">
        <v>4</v>
      </c>
      <c r="K141" t="s">
        <v>3</v>
      </c>
      <c r="L141" t="s">
        <v>6</v>
      </c>
      <c r="M141" t="s">
        <v>4</v>
      </c>
      <c r="N141" t="s">
        <v>5</v>
      </c>
      <c r="O141" t="s">
        <v>5</v>
      </c>
      <c r="P141" t="s">
        <v>6</v>
      </c>
      <c r="Q141" t="s">
        <v>12</v>
      </c>
      <c r="R141" t="s">
        <v>5</v>
      </c>
      <c r="S141" t="s">
        <v>5</v>
      </c>
      <c r="T141" t="s">
        <v>4</v>
      </c>
      <c r="U141" t="s">
        <v>5</v>
      </c>
      <c r="V141" t="s">
        <v>9</v>
      </c>
      <c r="W141" t="s">
        <v>9</v>
      </c>
      <c r="X141" t="s">
        <v>3</v>
      </c>
      <c r="Y141" t="s">
        <v>4</v>
      </c>
      <c r="Z141" t="s">
        <v>5</v>
      </c>
      <c r="AA141" t="s">
        <v>5</v>
      </c>
      <c r="AB141" t="s">
        <v>3</v>
      </c>
      <c r="AC141" t="s">
        <v>4</v>
      </c>
      <c r="AD141" t="s">
        <v>5</v>
      </c>
      <c r="AE141" s="3" t="s">
        <v>129</v>
      </c>
      <c r="AF141" s="3" t="str">
        <f>IF(ISNUMBER(SEARCH("Do nothing", Officials_Data[[#This Row],[Column1]])), "Yes", "No")</f>
        <v>No</v>
      </c>
      <c r="AG141" s="98" t="str">
        <f>IF(ISNUMBER(SEARCH("Talk to the colleague about his/her behavior", Officials_Data[[#This Row],[Column1]])), "Yes", "No")</f>
        <v>No</v>
      </c>
      <c r="AH141" s="98" t="str">
        <f>IF(ISNUMBER(SEARCH("Report immediately to direct supervisor", Officials_Data[[#This Row],[Column1]])), "Yes", "No")</f>
        <v>Yes</v>
      </c>
      <c r="AI141" s="3" t="str">
        <f>IF(ISNUMBER(SEARCH("Report immediately to internal investigation body", Officials_Data[[#This Row],[Column1]])), "Yes", "No")</f>
        <v>No</v>
      </c>
      <c r="AJ141" s="3" t="str">
        <f>IF(ISNUMBER(SEARCH("Report immediately to external investigation body", Officials_Data[[#This Row],[Column1]])), "Yes", "No")</f>
        <v>No</v>
      </c>
      <c r="AK141" s="3" t="s">
        <v>14</v>
      </c>
      <c r="AL141" s="3" t="s">
        <v>21</v>
      </c>
      <c r="AM141" s="3" t="s">
        <v>22</v>
      </c>
      <c r="AN141" s="3" t="s">
        <v>4</v>
      </c>
      <c r="AO141" s="3" t="s">
        <v>5</v>
      </c>
      <c r="AP141" s="3" t="s">
        <v>5</v>
      </c>
      <c r="AQ141" s="3" t="s">
        <v>4</v>
      </c>
      <c r="AR141" s="3"/>
      <c r="AS141" s="3" t="s">
        <v>5</v>
      </c>
      <c r="AT141" s="3" t="s">
        <v>5</v>
      </c>
      <c r="AU141" s="3" t="s">
        <v>5</v>
      </c>
      <c r="AV141" s="3" t="s">
        <v>5</v>
      </c>
      <c r="AW141" s="3" t="s">
        <v>4</v>
      </c>
      <c r="AX141" s="3" t="s">
        <v>4</v>
      </c>
      <c r="AY141" s="3" t="s">
        <v>3</v>
      </c>
      <c r="AZ141" s="3" t="s">
        <v>3</v>
      </c>
      <c r="BA141" s="3" t="s">
        <v>75</v>
      </c>
    </row>
    <row r="142" spans="1:53" ht="14.4">
      <c r="A142" t="s">
        <v>493</v>
      </c>
      <c r="B142" s="94">
        <v>12024</v>
      </c>
      <c r="C142" s="93" t="s">
        <v>688</v>
      </c>
      <c r="D142" s="88" t="s">
        <v>754</v>
      </c>
      <c r="E142" t="s">
        <v>72</v>
      </c>
      <c r="F142" t="s">
        <v>347</v>
      </c>
      <c r="G142" t="s">
        <v>22</v>
      </c>
      <c r="H142" t="s">
        <v>5</v>
      </c>
      <c r="I142" t="s">
        <v>4</v>
      </c>
      <c r="J142" t="s">
        <v>5</v>
      </c>
      <c r="K142" t="s">
        <v>4</v>
      </c>
      <c r="L142" t="s">
        <v>6</v>
      </c>
      <c r="M142" t="s">
        <v>5</v>
      </c>
      <c r="N142" t="s">
        <v>5</v>
      </c>
      <c r="O142" t="s">
        <v>6</v>
      </c>
      <c r="P142" t="s">
        <v>4</v>
      </c>
      <c r="Q142" t="s">
        <v>10</v>
      </c>
      <c r="R142" t="s">
        <v>5</v>
      </c>
      <c r="S142" t="s">
        <v>5</v>
      </c>
      <c r="T142" t="s">
        <v>4</v>
      </c>
      <c r="U142" t="s">
        <v>5</v>
      </c>
      <c r="V142" t="s">
        <v>10</v>
      </c>
      <c r="W142" t="s">
        <v>12</v>
      </c>
      <c r="X142" t="s">
        <v>5</v>
      </c>
      <c r="Y142" t="s">
        <v>3</v>
      </c>
      <c r="Z142" t="s">
        <v>5</v>
      </c>
      <c r="AA142" t="s">
        <v>5</v>
      </c>
      <c r="AB142" t="s">
        <v>5</v>
      </c>
      <c r="AC142" t="s">
        <v>4</v>
      </c>
      <c r="AD142" t="s">
        <v>5</v>
      </c>
      <c r="AE142" s="3" t="s">
        <v>755</v>
      </c>
      <c r="AF142" s="3" t="str">
        <f>IF(ISNUMBER(SEARCH("Do nothing", Officials_Data[[#This Row],[Column1]])), "Yes", "No")</f>
        <v>No</v>
      </c>
      <c r="AG142" s="98" t="str">
        <f>IF(ISNUMBER(SEARCH("Talk to the colleague about his/her behavior", Officials_Data[[#This Row],[Column1]])), "Yes", "No")</f>
        <v>Yes</v>
      </c>
      <c r="AH142" s="98" t="str">
        <f>IF(ISNUMBER(SEARCH("Report immediately to direct supervisor", Officials_Data[[#This Row],[Column1]])), "Yes", "No")</f>
        <v>No</v>
      </c>
      <c r="AI142" s="3" t="str">
        <f>IF(ISNUMBER(SEARCH("Report immediately to internal investigation body", Officials_Data[[#This Row],[Column1]])), "Yes", "No")</f>
        <v>No</v>
      </c>
      <c r="AJ142" s="3" t="str">
        <f>IF(ISNUMBER(SEARCH("Report immediately to external investigation body", Officials_Data[[#This Row],[Column1]])), "Yes", "No")</f>
        <v>No</v>
      </c>
      <c r="AK142" s="3" t="s">
        <v>20</v>
      </c>
      <c r="AL142" s="3" t="s">
        <v>21</v>
      </c>
      <c r="AM142" s="3" t="s">
        <v>21</v>
      </c>
      <c r="AN142" s="3" t="s">
        <v>5</v>
      </c>
      <c r="AO142" s="3" t="s">
        <v>5</v>
      </c>
      <c r="AP142" s="3" t="s">
        <v>5</v>
      </c>
      <c r="AQ142" s="3" t="s">
        <v>5</v>
      </c>
      <c r="AR142" s="3"/>
      <c r="AS142" s="3" t="s">
        <v>5</v>
      </c>
      <c r="AT142" s="3" t="s">
        <v>4</v>
      </c>
      <c r="AU142" s="3" t="s">
        <v>6</v>
      </c>
      <c r="AV142" s="3" t="s">
        <v>4</v>
      </c>
      <c r="AW142" s="3" t="s">
        <v>4</v>
      </c>
      <c r="AX142" s="3" t="s">
        <v>6</v>
      </c>
      <c r="AY142" s="3" t="s">
        <v>4</v>
      </c>
      <c r="AZ142" s="3" t="s">
        <v>4</v>
      </c>
      <c r="BA142" s="3" t="s">
        <v>73</v>
      </c>
    </row>
    <row r="143" spans="1:53" ht="14.4">
      <c r="A143" t="s">
        <v>494</v>
      </c>
      <c r="B143" s="94">
        <v>12026</v>
      </c>
      <c r="C143" s="93" t="s">
        <v>688</v>
      </c>
      <c r="D143" s="88" t="s">
        <v>754</v>
      </c>
      <c r="E143" t="s">
        <v>72</v>
      </c>
      <c r="F143" t="s">
        <v>347</v>
      </c>
      <c r="G143" t="s">
        <v>22</v>
      </c>
      <c r="H143" t="s">
        <v>4</v>
      </c>
      <c r="I143" t="s">
        <v>4</v>
      </c>
      <c r="J143" t="s">
        <v>5</v>
      </c>
      <c r="K143" t="s">
        <v>3</v>
      </c>
      <c r="L143" t="s">
        <v>5</v>
      </c>
      <c r="M143" t="s">
        <v>4</v>
      </c>
      <c r="N143" t="s">
        <v>5</v>
      </c>
      <c r="O143" t="s">
        <v>5</v>
      </c>
      <c r="P143" t="s">
        <v>5</v>
      </c>
      <c r="Q143" t="s">
        <v>12</v>
      </c>
      <c r="R143" t="s">
        <v>4</v>
      </c>
      <c r="S143" t="s">
        <v>4</v>
      </c>
      <c r="T143" t="s">
        <v>4</v>
      </c>
      <c r="U143" t="s">
        <v>4</v>
      </c>
      <c r="V143" t="s">
        <v>10</v>
      </c>
      <c r="W143" t="s">
        <v>10</v>
      </c>
      <c r="X143" t="s">
        <v>4</v>
      </c>
      <c r="Y143" t="s">
        <v>4</v>
      </c>
      <c r="Z143" t="s">
        <v>5</v>
      </c>
      <c r="AA143" t="s">
        <v>5</v>
      </c>
      <c r="AB143" t="s">
        <v>4</v>
      </c>
      <c r="AC143" t="s">
        <v>5</v>
      </c>
      <c r="AD143" t="s">
        <v>5</v>
      </c>
      <c r="AE143" s="3" t="s">
        <v>755</v>
      </c>
      <c r="AF143" s="3" t="str">
        <f>IF(ISNUMBER(SEARCH("Do nothing", Officials_Data[[#This Row],[Column1]])), "Yes", "No")</f>
        <v>No</v>
      </c>
      <c r="AG143" s="98" t="str">
        <f>IF(ISNUMBER(SEARCH("Talk to the colleague about his/her behavior", Officials_Data[[#This Row],[Column1]])), "Yes", "No")</f>
        <v>Yes</v>
      </c>
      <c r="AH143" s="98" t="str">
        <f>IF(ISNUMBER(SEARCH("Report immediately to direct supervisor", Officials_Data[[#This Row],[Column1]])), "Yes", "No")</f>
        <v>No</v>
      </c>
      <c r="AI143" s="3" t="str">
        <f>IF(ISNUMBER(SEARCH("Report immediately to internal investigation body", Officials_Data[[#This Row],[Column1]])), "Yes", "No")</f>
        <v>No</v>
      </c>
      <c r="AJ143" s="3" t="str">
        <f>IF(ISNUMBER(SEARCH("Report immediately to external investigation body", Officials_Data[[#This Row],[Column1]])), "Yes", "No")</f>
        <v>No</v>
      </c>
      <c r="AK143" s="3" t="s">
        <v>20</v>
      </c>
      <c r="AL143" s="3" t="s">
        <v>21</v>
      </c>
      <c r="AM143" s="3" t="s">
        <v>21</v>
      </c>
      <c r="AN143" s="3" t="s">
        <v>5</v>
      </c>
      <c r="AO143" s="3" t="s">
        <v>5</v>
      </c>
      <c r="AP143" s="3" t="s">
        <v>5</v>
      </c>
      <c r="AQ143" s="3" t="s">
        <v>5</v>
      </c>
      <c r="AR143" s="3"/>
      <c r="AS143" s="3" t="s">
        <v>5</v>
      </c>
      <c r="AT143" s="3" t="s">
        <v>4</v>
      </c>
      <c r="AU143" s="3" t="s">
        <v>5</v>
      </c>
      <c r="AV143" s="3" t="s">
        <v>5</v>
      </c>
      <c r="AW143" s="3" t="s">
        <v>4</v>
      </c>
      <c r="AX143" s="3" t="s">
        <v>5</v>
      </c>
      <c r="AY143" s="3" t="s">
        <v>5</v>
      </c>
      <c r="AZ143" s="3" t="s">
        <v>4</v>
      </c>
      <c r="BA143" s="3" t="s">
        <v>75</v>
      </c>
    </row>
    <row r="144" spans="1:53" ht="14.4">
      <c r="A144" t="s">
        <v>495</v>
      </c>
      <c r="B144" s="94">
        <v>12027</v>
      </c>
      <c r="C144" s="93" t="s">
        <v>688</v>
      </c>
      <c r="D144" s="88" t="s">
        <v>754</v>
      </c>
      <c r="E144" t="s">
        <v>72</v>
      </c>
      <c r="F144" t="s">
        <v>350</v>
      </c>
      <c r="G144" t="s">
        <v>22</v>
      </c>
      <c r="H144" t="s">
        <v>5</v>
      </c>
      <c r="I144" t="s">
        <v>4</v>
      </c>
      <c r="J144" t="s">
        <v>4</v>
      </c>
      <c r="K144" t="s">
        <v>4</v>
      </c>
      <c r="L144" t="s">
        <v>4</v>
      </c>
      <c r="M144" t="s">
        <v>5</v>
      </c>
      <c r="N144" t="s">
        <v>4</v>
      </c>
      <c r="O144" t="s">
        <v>5</v>
      </c>
      <c r="P144" t="s">
        <v>5</v>
      </c>
      <c r="Q144" t="s">
        <v>12</v>
      </c>
      <c r="R144" t="s">
        <v>5</v>
      </c>
      <c r="S144" t="s">
        <v>5</v>
      </c>
      <c r="T144" t="s">
        <v>4</v>
      </c>
      <c r="U144" t="s">
        <v>5</v>
      </c>
      <c r="V144" t="s">
        <v>10</v>
      </c>
      <c r="W144" t="s">
        <v>9</v>
      </c>
      <c r="X144" t="s">
        <v>4</v>
      </c>
      <c r="Y144" t="s">
        <v>4</v>
      </c>
      <c r="Z144" t="s">
        <v>4</v>
      </c>
      <c r="AA144" t="s">
        <v>5</v>
      </c>
      <c r="AB144" t="s">
        <v>5</v>
      </c>
      <c r="AC144" t="s">
        <v>5</v>
      </c>
      <c r="AD144" t="s">
        <v>4</v>
      </c>
      <c r="AE144" s="3" t="s">
        <v>129</v>
      </c>
      <c r="AF144" s="3" t="str">
        <f>IF(ISNUMBER(SEARCH("Do nothing", Officials_Data[[#This Row],[Column1]])), "Yes", "No")</f>
        <v>No</v>
      </c>
      <c r="AG144" s="98" t="str">
        <f>IF(ISNUMBER(SEARCH("Talk to the colleague about his/her behavior", Officials_Data[[#This Row],[Column1]])), "Yes", "No")</f>
        <v>No</v>
      </c>
      <c r="AH144" s="98" t="str">
        <f>IF(ISNUMBER(SEARCH("Report immediately to direct supervisor", Officials_Data[[#This Row],[Column1]])), "Yes", "No")</f>
        <v>Yes</v>
      </c>
      <c r="AI144" s="3" t="str">
        <f>IF(ISNUMBER(SEARCH("Report immediately to internal investigation body", Officials_Data[[#This Row],[Column1]])), "Yes", "No")</f>
        <v>No</v>
      </c>
      <c r="AJ144" s="3" t="str">
        <f>IF(ISNUMBER(SEARCH("Report immediately to external investigation body", Officials_Data[[#This Row],[Column1]])), "Yes", "No")</f>
        <v>No</v>
      </c>
      <c r="AK144" s="3" t="s">
        <v>14</v>
      </c>
      <c r="AL144" s="3" t="s">
        <v>21</v>
      </c>
      <c r="AM144" s="3" t="s">
        <v>22</v>
      </c>
      <c r="AN144" s="3" t="s">
        <v>4</v>
      </c>
      <c r="AO144" s="3" t="s">
        <v>6</v>
      </c>
      <c r="AP144" s="3" t="s">
        <v>6</v>
      </c>
      <c r="AQ144" s="3" t="s">
        <v>5</v>
      </c>
      <c r="AR144" s="3"/>
      <c r="AS144" s="3" t="s">
        <v>4</v>
      </c>
      <c r="AT144" s="3" t="s">
        <v>5</v>
      </c>
      <c r="AU144" s="3" t="s">
        <v>6</v>
      </c>
      <c r="AV144" s="3" t="s">
        <v>5</v>
      </c>
      <c r="AW144" s="3" t="s">
        <v>3</v>
      </c>
      <c r="AX144" s="3" t="s">
        <v>5</v>
      </c>
      <c r="AY144" s="3" t="s">
        <v>4</v>
      </c>
      <c r="AZ144" s="3" t="s">
        <v>3</v>
      </c>
      <c r="BA144" s="3" t="s">
        <v>75</v>
      </c>
    </row>
    <row r="145" spans="1:53" ht="14.4">
      <c r="A145" t="s">
        <v>496</v>
      </c>
      <c r="B145" s="94">
        <v>12032</v>
      </c>
      <c r="C145" s="93" t="s">
        <v>688</v>
      </c>
      <c r="D145" s="88" t="s">
        <v>754</v>
      </c>
      <c r="E145" t="s">
        <v>72</v>
      </c>
      <c r="F145" t="s">
        <v>347</v>
      </c>
      <c r="G145" t="s">
        <v>22</v>
      </c>
      <c r="H145" t="s">
        <v>4</v>
      </c>
      <c r="I145" t="s">
        <v>4</v>
      </c>
      <c r="J145" t="s">
        <v>4</v>
      </c>
      <c r="K145" t="s">
        <v>3</v>
      </c>
      <c r="L145" t="s">
        <v>4</v>
      </c>
      <c r="M145" t="s">
        <v>4</v>
      </c>
      <c r="N145" t="s">
        <v>4</v>
      </c>
      <c r="O145" t="s">
        <v>4</v>
      </c>
      <c r="P145" t="s">
        <v>5</v>
      </c>
      <c r="Q145" t="s">
        <v>11</v>
      </c>
      <c r="R145" t="s">
        <v>4</v>
      </c>
      <c r="S145" t="s">
        <v>4</v>
      </c>
      <c r="T145" t="s">
        <v>4</v>
      </c>
      <c r="U145" t="s">
        <v>4</v>
      </c>
      <c r="V145" t="s">
        <v>9</v>
      </c>
      <c r="W145" t="s">
        <v>10</v>
      </c>
      <c r="X145" t="s">
        <v>3</v>
      </c>
      <c r="Y145" t="s">
        <v>4</v>
      </c>
      <c r="Z145" t="s">
        <v>5</v>
      </c>
      <c r="AA145" t="s">
        <v>4</v>
      </c>
      <c r="AB145" t="s">
        <v>4</v>
      </c>
      <c r="AC145" t="s">
        <v>4</v>
      </c>
      <c r="AD145" t="s">
        <v>4</v>
      </c>
      <c r="AE145" s="3" t="s">
        <v>756</v>
      </c>
      <c r="AF145" s="3" t="str">
        <f>IF(ISNUMBER(SEARCH("Do nothing", Officials_Data[[#This Row],[Column1]])), "Yes", "No")</f>
        <v>No</v>
      </c>
      <c r="AG145" s="98" t="str">
        <f>IF(ISNUMBER(SEARCH("Talk to the colleague about his/her behavior", Officials_Data[[#This Row],[Column1]])), "Yes", "No")</f>
        <v>Yes</v>
      </c>
      <c r="AH145" s="98" t="str">
        <f>IF(ISNUMBER(SEARCH("Report immediately to direct supervisor", Officials_Data[[#This Row],[Column1]])), "Yes", "No")</f>
        <v>Yes</v>
      </c>
      <c r="AI145" s="3" t="str">
        <f>IF(ISNUMBER(SEARCH("Report immediately to internal investigation body", Officials_Data[[#This Row],[Column1]])), "Yes", "No")</f>
        <v>No</v>
      </c>
      <c r="AJ145" s="3" t="str">
        <f>IF(ISNUMBER(SEARCH("Report immediately to external investigation body", Officials_Data[[#This Row],[Column1]])), "Yes", "No")</f>
        <v>No</v>
      </c>
      <c r="AK145" s="3" t="s">
        <v>14</v>
      </c>
      <c r="AL145" s="3" t="s">
        <v>21</v>
      </c>
      <c r="AM145" s="3" t="s">
        <v>21</v>
      </c>
      <c r="AN145" s="3" t="s">
        <v>4</v>
      </c>
      <c r="AO145" s="3" t="s">
        <v>4</v>
      </c>
      <c r="AP145" s="3" t="s">
        <v>4</v>
      </c>
      <c r="AQ145" s="3" t="s">
        <v>4</v>
      </c>
      <c r="AR145" s="3"/>
      <c r="AS145" s="3" t="s">
        <v>5</v>
      </c>
      <c r="AT145" s="3" t="s">
        <v>4</v>
      </c>
      <c r="AU145" s="3" t="s">
        <v>4</v>
      </c>
      <c r="AV145" s="3" t="s">
        <v>4</v>
      </c>
      <c r="AW145" s="3" t="s">
        <v>4</v>
      </c>
      <c r="AX145" s="3" t="s">
        <v>4</v>
      </c>
      <c r="AY145" s="3" t="s">
        <v>4</v>
      </c>
      <c r="AZ145" s="3" t="s">
        <v>3</v>
      </c>
      <c r="BA145" s="3" t="s">
        <v>75</v>
      </c>
    </row>
    <row r="146" spans="1:53" ht="14.4">
      <c r="A146" t="s">
        <v>497</v>
      </c>
      <c r="B146" s="94">
        <v>12033</v>
      </c>
      <c r="C146" s="93" t="s">
        <v>688</v>
      </c>
      <c r="D146" s="88" t="s">
        <v>754</v>
      </c>
      <c r="E146" t="s">
        <v>72</v>
      </c>
      <c r="F146" t="s">
        <v>350</v>
      </c>
      <c r="G146" t="s">
        <v>21</v>
      </c>
      <c r="H146" t="s">
        <v>4</v>
      </c>
      <c r="I146" t="s">
        <v>4</v>
      </c>
      <c r="J146" t="s">
        <v>4</v>
      </c>
      <c r="K146" t="s">
        <v>4</v>
      </c>
      <c r="L146" t="s">
        <v>3</v>
      </c>
      <c r="M146" t="s">
        <v>3</v>
      </c>
      <c r="N146" t="s">
        <v>4</v>
      </c>
      <c r="O146" t="s">
        <v>3</v>
      </c>
      <c r="P146" t="s">
        <v>6</v>
      </c>
      <c r="Q146" t="s">
        <v>12</v>
      </c>
      <c r="R146" t="s">
        <v>3</v>
      </c>
      <c r="S146" t="s">
        <v>4</v>
      </c>
      <c r="T146" t="s">
        <v>3</v>
      </c>
      <c r="U146" t="s">
        <v>3</v>
      </c>
      <c r="V146" t="s">
        <v>9</v>
      </c>
      <c r="W146" t="s">
        <v>9</v>
      </c>
      <c r="X146" t="s">
        <v>3</v>
      </c>
      <c r="Y146" t="s">
        <v>3</v>
      </c>
      <c r="Z146" t="s">
        <v>5</v>
      </c>
      <c r="AA146" t="s">
        <v>4</v>
      </c>
      <c r="AB146" t="s">
        <v>3</v>
      </c>
      <c r="AC146" t="s">
        <v>3</v>
      </c>
      <c r="AD146" t="s">
        <v>3</v>
      </c>
      <c r="AE146" s="3" t="s">
        <v>129</v>
      </c>
      <c r="AF146" s="3" t="str">
        <f>IF(ISNUMBER(SEARCH("Do nothing", Officials_Data[[#This Row],[Column1]])), "Yes", "No")</f>
        <v>No</v>
      </c>
      <c r="AG146" s="98" t="str">
        <f>IF(ISNUMBER(SEARCH("Talk to the colleague about his/her behavior", Officials_Data[[#This Row],[Column1]])), "Yes", "No")</f>
        <v>No</v>
      </c>
      <c r="AH146" s="98" t="str">
        <f>IF(ISNUMBER(SEARCH("Report immediately to direct supervisor", Officials_Data[[#This Row],[Column1]])), "Yes", "No")</f>
        <v>Yes</v>
      </c>
      <c r="AI146" s="3" t="str">
        <f>IF(ISNUMBER(SEARCH("Report immediately to internal investigation body", Officials_Data[[#This Row],[Column1]])), "Yes", "No")</f>
        <v>No</v>
      </c>
      <c r="AJ146" s="3" t="str">
        <f>IF(ISNUMBER(SEARCH("Report immediately to external investigation body", Officials_Data[[#This Row],[Column1]])), "Yes", "No")</f>
        <v>No</v>
      </c>
      <c r="AK146" s="3" t="s">
        <v>14</v>
      </c>
      <c r="AL146" s="3" t="s">
        <v>21</v>
      </c>
      <c r="AM146" s="3" t="s">
        <v>21</v>
      </c>
      <c r="AN146" s="3" t="s">
        <v>3</v>
      </c>
      <c r="AO146" s="3" t="s">
        <v>4</v>
      </c>
      <c r="AP146" s="3" t="s">
        <v>3</v>
      </c>
      <c r="AQ146" s="3" t="s">
        <v>3</v>
      </c>
      <c r="AR146" s="3"/>
      <c r="AS146" s="3" t="s">
        <v>3</v>
      </c>
      <c r="AT146" s="3" t="s">
        <v>5</v>
      </c>
      <c r="AU146" s="3" t="s">
        <v>3</v>
      </c>
      <c r="AV146" s="3" t="s">
        <v>4</v>
      </c>
      <c r="AW146" s="3" t="s">
        <v>3</v>
      </c>
      <c r="AX146" s="3" t="s">
        <v>4</v>
      </c>
      <c r="AY146" s="3" t="s">
        <v>3</v>
      </c>
      <c r="AZ146" s="3" t="s">
        <v>3</v>
      </c>
      <c r="BA146" s="3" t="s">
        <v>75</v>
      </c>
    </row>
    <row r="147" spans="1:53" ht="14.4">
      <c r="A147" t="s">
        <v>498</v>
      </c>
      <c r="B147" s="94">
        <v>12039</v>
      </c>
      <c r="C147" s="93" t="s">
        <v>688</v>
      </c>
      <c r="D147" s="88" t="s">
        <v>754</v>
      </c>
      <c r="E147" t="s">
        <v>72</v>
      </c>
      <c r="F147" t="s">
        <v>346</v>
      </c>
      <c r="G147" t="s">
        <v>21</v>
      </c>
      <c r="H147" t="s">
        <v>5</v>
      </c>
      <c r="I147" t="s">
        <v>5</v>
      </c>
      <c r="J147" t="s">
        <v>5</v>
      </c>
      <c r="K147" t="s">
        <v>4</v>
      </c>
      <c r="L147" t="s">
        <v>3</v>
      </c>
      <c r="M147" t="s">
        <v>3</v>
      </c>
      <c r="N147" t="s">
        <v>4</v>
      </c>
      <c r="O147" t="s">
        <v>4</v>
      </c>
      <c r="P147" t="s">
        <v>5</v>
      </c>
      <c r="Q147" t="s">
        <v>12</v>
      </c>
      <c r="R147" t="s">
        <v>5</v>
      </c>
      <c r="S147" t="s">
        <v>5</v>
      </c>
      <c r="T147" t="s">
        <v>5</v>
      </c>
      <c r="U147" t="s">
        <v>5</v>
      </c>
      <c r="V147" t="s">
        <v>10</v>
      </c>
      <c r="W147" t="s">
        <v>11</v>
      </c>
      <c r="X147" t="s">
        <v>3</v>
      </c>
      <c r="Y147" t="s">
        <v>4</v>
      </c>
      <c r="Z147" t="s">
        <v>6</v>
      </c>
      <c r="AA147" t="s">
        <v>4</v>
      </c>
      <c r="AB147" t="s">
        <v>4</v>
      </c>
      <c r="AC147" t="s">
        <v>4</v>
      </c>
      <c r="AD147" t="s">
        <v>5</v>
      </c>
      <c r="AE147" s="3" t="s">
        <v>129</v>
      </c>
      <c r="AF147" s="3" t="str">
        <f>IF(ISNUMBER(SEARCH("Do nothing", Officials_Data[[#This Row],[Column1]])), "Yes", "No")</f>
        <v>No</v>
      </c>
      <c r="AG147" s="98" t="str">
        <f>IF(ISNUMBER(SEARCH("Talk to the colleague about his/her behavior", Officials_Data[[#This Row],[Column1]])), "Yes", "No")</f>
        <v>No</v>
      </c>
      <c r="AH147" s="98" t="str">
        <f>IF(ISNUMBER(SEARCH("Report immediately to direct supervisor", Officials_Data[[#This Row],[Column1]])), "Yes", "No")</f>
        <v>Yes</v>
      </c>
      <c r="AI147" s="3" t="str">
        <f>IF(ISNUMBER(SEARCH("Report immediately to internal investigation body", Officials_Data[[#This Row],[Column1]])), "Yes", "No")</f>
        <v>No</v>
      </c>
      <c r="AJ147" s="3" t="str">
        <f>IF(ISNUMBER(SEARCH("Report immediately to external investigation body", Officials_Data[[#This Row],[Column1]])), "Yes", "No")</f>
        <v>No</v>
      </c>
      <c r="AK147" s="3" t="s">
        <v>14</v>
      </c>
      <c r="AL147" s="3" t="s">
        <v>21</v>
      </c>
      <c r="AM147" s="3" t="s">
        <v>21</v>
      </c>
      <c r="AN147" s="3" t="s">
        <v>3</v>
      </c>
      <c r="AO147" s="3" t="s">
        <v>5</v>
      </c>
      <c r="AP147" s="3" t="s">
        <v>6</v>
      </c>
      <c r="AQ147" s="3" t="s">
        <v>6</v>
      </c>
      <c r="AR147" s="3"/>
      <c r="AS147" s="3" t="s">
        <v>3</v>
      </c>
      <c r="AT147" s="3" t="s">
        <v>3</v>
      </c>
      <c r="AU147" s="3" t="s">
        <v>6</v>
      </c>
      <c r="AV147" s="3" t="s">
        <v>6</v>
      </c>
      <c r="AW147" s="3" t="s">
        <v>3</v>
      </c>
      <c r="AX147" s="3" t="s">
        <v>4</v>
      </c>
      <c r="AY147" s="3" t="s">
        <v>3</v>
      </c>
      <c r="AZ147" s="3" t="s">
        <v>3</v>
      </c>
      <c r="BA147" s="3" t="s">
        <v>75</v>
      </c>
    </row>
    <row r="148" spans="1:53" ht="14.4">
      <c r="A148" t="s">
        <v>499</v>
      </c>
      <c r="B148" s="94">
        <v>12041</v>
      </c>
      <c r="C148" s="93" t="s">
        <v>688</v>
      </c>
      <c r="D148" s="88" t="s">
        <v>754</v>
      </c>
      <c r="E148" t="s">
        <v>72</v>
      </c>
      <c r="F148" t="s">
        <v>346</v>
      </c>
      <c r="G148" t="s">
        <v>21</v>
      </c>
      <c r="H148" t="s">
        <v>4</v>
      </c>
      <c r="I148" t="s">
        <v>3</v>
      </c>
      <c r="J148" t="s">
        <v>3</v>
      </c>
      <c r="K148" t="s">
        <v>3</v>
      </c>
      <c r="L148" t="s">
        <v>3</v>
      </c>
      <c r="M148" t="s">
        <v>4</v>
      </c>
      <c r="N148" t="s">
        <v>3</v>
      </c>
      <c r="O148" t="s">
        <v>5</v>
      </c>
      <c r="P148" t="s">
        <v>5</v>
      </c>
      <c r="Q148" t="s">
        <v>12</v>
      </c>
      <c r="R148" t="s">
        <v>4</v>
      </c>
      <c r="S148" t="s">
        <v>4</v>
      </c>
      <c r="T148" t="s">
        <v>4</v>
      </c>
      <c r="U148" t="s">
        <v>5</v>
      </c>
      <c r="V148" t="s">
        <v>9</v>
      </c>
      <c r="W148" t="s">
        <v>9</v>
      </c>
      <c r="X148" t="s">
        <v>4</v>
      </c>
      <c r="Y148" t="s">
        <v>4</v>
      </c>
      <c r="Z148" t="s">
        <v>3</v>
      </c>
      <c r="AA148" t="s">
        <v>5</v>
      </c>
      <c r="AB148" t="s">
        <v>4</v>
      </c>
      <c r="AC148" t="s">
        <v>5</v>
      </c>
      <c r="AD148" t="s">
        <v>4</v>
      </c>
      <c r="AE148" s="3" t="s">
        <v>759</v>
      </c>
      <c r="AF148" s="3" t="str">
        <f>IF(ISNUMBER(SEARCH("Do nothing", Officials_Data[[#This Row],[Column1]])), "Yes", "No")</f>
        <v>No</v>
      </c>
      <c r="AG148" s="98" t="str">
        <f>IF(ISNUMBER(SEARCH("Talk to the colleague about his/her behavior", Officials_Data[[#This Row],[Column1]])), "Yes", "No")</f>
        <v>Yes</v>
      </c>
      <c r="AH148" s="98" t="str">
        <f>IF(ISNUMBER(SEARCH("Report immediately to direct supervisor", Officials_Data[[#This Row],[Column1]])), "Yes", "No")</f>
        <v>Yes</v>
      </c>
      <c r="AI148" s="3" t="str">
        <f>IF(ISNUMBER(SEARCH("Report immediately to internal investigation body", Officials_Data[[#This Row],[Column1]])), "Yes", "No")</f>
        <v>No</v>
      </c>
      <c r="AJ148" s="3" t="str">
        <f>IF(ISNUMBER(SEARCH("Report immediately to external investigation body", Officials_Data[[#This Row],[Column1]])), "Yes", "No")</f>
        <v>No</v>
      </c>
      <c r="AK148" s="3" t="s">
        <v>14</v>
      </c>
      <c r="AL148" s="3" t="s">
        <v>21</v>
      </c>
      <c r="AM148" s="3" t="s">
        <v>21</v>
      </c>
      <c r="AN148" s="3" t="s">
        <v>3</v>
      </c>
      <c r="AO148" s="3" t="s">
        <v>5</v>
      </c>
      <c r="AP148" s="3" t="s">
        <v>5</v>
      </c>
      <c r="AQ148" s="3" t="s">
        <v>4</v>
      </c>
      <c r="AR148" s="3"/>
      <c r="AS148" s="3" t="s">
        <v>3</v>
      </c>
      <c r="AT148" s="3" t="s">
        <v>4</v>
      </c>
      <c r="AU148" s="3" t="s">
        <v>4</v>
      </c>
      <c r="AV148" s="3" t="s">
        <v>4</v>
      </c>
      <c r="AW148" s="3" t="s">
        <v>3</v>
      </c>
      <c r="AX148" s="3" t="s">
        <v>4</v>
      </c>
      <c r="AY148" s="3" t="s">
        <v>3</v>
      </c>
      <c r="AZ148" s="3" t="s">
        <v>3</v>
      </c>
      <c r="BA148" s="3" t="s">
        <v>75</v>
      </c>
    </row>
    <row r="149" spans="1:53" ht="14.4">
      <c r="A149" t="s">
        <v>500</v>
      </c>
      <c r="B149" s="94">
        <v>12050</v>
      </c>
      <c r="C149" s="93" t="s">
        <v>688</v>
      </c>
      <c r="D149" s="88" t="s">
        <v>754</v>
      </c>
      <c r="E149" t="s">
        <v>72</v>
      </c>
      <c r="F149" t="s">
        <v>350</v>
      </c>
      <c r="G149" t="s">
        <v>21</v>
      </c>
      <c r="H149" t="s">
        <v>4</v>
      </c>
      <c r="I149" t="s">
        <v>3</v>
      </c>
      <c r="J149" t="s">
        <v>3</v>
      </c>
      <c r="K149" t="s">
        <v>3</v>
      </c>
      <c r="L149" t="s">
        <v>3</v>
      </c>
      <c r="M149" t="s">
        <v>3</v>
      </c>
      <c r="N149" t="s">
        <v>4</v>
      </c>
      <c r="O149" t="s">
        <v>3</v>
      </c>
      <c r="P149" t="s">
        <v>5</v>
      </c>
      <c r="Q149" t="s">
        <v>12</v>
      </c>
      <c r="R149" t="s">
        <v>3</v>
      </c>
      <c r="S149" t="s">
        <v>3</v>
      </c>
      <c r="T149" t="s">
        <v>3</v>
      </c>
      <c r="U149" t="s">
        <v>3</v>
      </c>
      <c r="V149" t="s">
        <v>9</v>
      </c>
      <c r="W149" t="s">
        <v>9</v>
      </c>
      <c r="X149" t="s">
        <v>3</v>
      </c>
      <c r="Y149" t="s">
        <v>3</v>
      </c>
      <c r="Z149" t="s">
        <v>4</v>
      </c>
      <c r="AA149" t="s">
        <v>4</v>
      </c>
      <c r="AB149" t="s">
        <v>4</v>
      </c>
      <c r="AC149" t="s">
        <v>4</v>
      </c>
      <c r="AD149" t="s">
        <v>4</v>
      </c>
      <c r="AE149" s="3" t="s">
        <v>755</v>
      </c>
      <c r="AF149" s="3" t="str">
        <f>IF(ISNUMBER(SEARCH("Do nothing", Officials_Data[[#This Row],[Column1]])), "Yes", "No")</f>
        <v>No</v>
      </c>
      <c r="AG149" s="98" t="str">
        <f>IF(ISNUMBER(SEARCH("Talk to the colleague about his/her behavior", Officials_Data[[#This Row],[Column1]])), "Yes", "No")</f>
        <v>Yes</v>
      </c>
      <c r="AH149" s="98" t="str">
        <f>IF(ISNUMBER(SEARCH("Report immediately to direct supervisor", Officials_Data[[#This Row],[Column1]])), "Yes", "No")</f>
        <v>No</v>
      </c>
      <c r="AI149" s="3" t="str">
        <f>IF(ISNUMBER(SEARCH("Report immediately to internal investigation body", Officials_Data[[#This Row],[Column1]])), "Yes", "No")</f>
        <v>No</v>
      </c>
      <c r="AJ149" s="3" t="str">
        <f>IF(ISNUMBER(SEARCH("Report immediately to external investigation body", Officials_Data[[#This Row],[Column1]])), "Yes", "No")</f>
        <v>No</v>
      </c>
      <c r="AK149" s="3" t="s">
        <v>20</v>
      </c>
      <c r="AL149" s="3" t="s">
        <v>21</v>
      </c>
      <c r="AM149" s="3" t="s">
        <v>21</v>
      </c>
      <c r="AN149" s="3" t="s">
        <v>4</v>
      </c>
      <c r="AO149" s="3" t="s">
        <v>4</v>
      </c>
      <c r="AP149" s="3" t="s">
        <v>4</v>
      </c>
      <c r="AQ149" s="3" t="s">
        <v>4</v>
      </c>
      <c r="AR149" s="3"/>
      <c r="AS149" s="3" t="s">
        <v>4</v>
      </c>
      <c r="AT149" s="3" t="s">
        <v>5</v>
      </c>
      <c r="AU149" s="3" t="s">
        <v>4</v>
      </c>
      <c r="AV149" s="3" t="s">
        <v>3</v>
      </c>
      <c r="AW149" s="3" t="s">
        <v>3</v>
      </c>
      <c r="AX149" s="3" t="s">
        <v>4</v>
      </c>
      <c r="AY149" s="3" t="s">
        <v>3</v>
      </c>
      <c r="AZ149" s="3" t="s">
        <v>3</v>
      </c>
      <c r="BA149" s="3" t="s">
        <v>75</v>
      </c>
    </row>
    <row r="150" spans="1:53" ht="14.4">
      <c r="A150" t="s">
        <v>501</v>
      </c>
      <c r="B150" s="94">
        <v>12056</v>
      </c>
      <c r="C150" s="93" t="s">
        <v>688</v>
      </c>
      <c r="D150" s="88" t="s">
        <v>754</v>
      </c>
      <c r="E150" t="s">
        <v>74</v>
      </c>
      <c r="F150" t="s">
        <v>350</v>
      </c>
      <c r="G150" t="s">
        <v>22</v>
      </c>
      <c r="H150" t="s">
        <v>4</v>
      </c>
      <c r="I150" t="s">
        <v>6</v>
      </c>
      <c r="J150" t="s">
        <v>5</v>
      </c>
      <c r="K150" t="s">
        <v>5</v>
      </c>
      <c r="L150" t="s">
        <v>4</v>
      </c>
      <c r="M150" t="s">
        <v>6</v>
      </c>
      <c r="N150" t="s">
        <v>5</v>
      </c>
      <c r="O150" t="s">
        <v>5</v>
      </c>
      <c r="P150" t="s">
        <v>5</v>
      </c>
      <c r="Q150" t="s">
        <v>11</v>
      </c>
      <c r="R150" t="s">
        <v>6</v>
      </c>
      <c r="S150" t="s">
        <v>6</v>
      </c>
      <c r="T150" t="s">
        <v>4</v>
      </c>
      <c r="U150" t="s">
        <v>4</v>
      </c>
      <c r="V150" t="s">
        <v>9</v>
      </c>
      <c r="W150" t="s">
        <v>10</v>
      </c>
      <c r="X150" t="s">
        <v>4</v>
      </c>
      <c r="Y150" t="s">
        <v>3</v>
      </c>
      <c r="Z150" t="s">
        <v>4</v>
      </c>
      <c r="AA150" t="s">
        <v>4</v>
      </c>
      <c r="AB150" t="s">
        <v>4</v>
      </c>
      <c r="AC150" t="s">
        <v>3</v>
      </c>
      <c r="AD150" t="s">
        <v>6</v>
      </c>
      <c r="AE150" s="3" t="s">
        <v>761</v>
      </c>
      <c r="AF150" s="3" t="str">
        <f>IF(ISNUMBER(SEARCH("Do nothing", Officials_Data[[#This Row],[Column1]])), "Yes", "No")</f>
        <v>No</v>
      </c>
      <c r="AG150" s="98" t="str">
        <f>IF(ISNUMBER(SEARCH("Talk to the colleague about his/her behavior", Officials_Data[[#This Row],[Column1]])), "Yes", "No")</f>
        <v>No</v>
      </c>
      <c r="AH150" s="98" t="str">
        <f>IF(ISNUMBER(SEARCH("Report immediately to direct supervisor", Officials_Data[[#This Row],[Column1]])), "Yes", "No")</f>
        <v>No</v>
      </c>
      <c r="AI150" s="3" t="str">
        <f>IF(ISNUMBER(SEARCH("Report immediately to internal investigation body", Officials_Data[[#This Row],[Column1]])), "Yes", "No")</f>
        <v>No</v>
      </c>
      <c r="AJ150" s="3" t="str">
        <f>IF(ISNUMBER(SEARCH("Report immediately to external investigation body", Officials_Data[[#This Row],[Column1]])), "Yes", "No")</f>
        <v>Yes</v>
      </c>
      <c r="AK150" s="3" t="s">
        <v>20</v>
      </c>
      <c r="AL150" s="3" t="s">
        <v>21</v>
      </c>
      <c r="AM150" s="3" t="s">
        <v>21</v>
      </c>
      <c r="AN150" s="3" t="s">
        <v>3</v>
      </c>
      <c r="AO150" s="3" t="s">
        <v>6</v>
      </c>
      <c r="AP150" s="3" t="s">
        <v>6</v>
      </c>
      <c r="AQ150" s="3" t="s">
        <v>3</v>
      </c>
      <c r="AR150" s="3"/>
      <c r="AS150" s="3" t="s">
        <v>4</v>
      </c>
      <c r="AT150" s="3" t="s">
        <v>4</v>
      </c>
      <c r="AU150" s="3" t="s">
        <v>6</v>
      </c>
      <c r="AV150" s="3" t="s">
        <v>6</v>
      </c>
      <c r="AW150" s="3" t="s">
        <v>4</v>
      </c>
      <c r="AX150" s="3" t="s">
        <v>5</v>
      </c>
      <c r="AY150" s="3" t="s">
        <v>3</v>
      </c>
      <c r="AZ150" s="3" t="s">
        <v>3</v>
      </c>
      <c r="BA150" s="3" t="s">
        <v>75</v>
      </c>
    </row>
    <row r="151" spans="1:53" ht="14.4">
      <c r="A151" t="s">
        <v>502</v>
      </c>
      <c r="B151" s="94">
        <v>12061</v>
      </c>
      <c r="C151" s="93" t="s">
        <v>709</v>
      </c>
      <c r="D151" s="88" t="s">
        <v>754</v>
      </c>
      <c r="E151" t="s">
        <v>74</v>
      </c>
      <c r="F151" t="s">
        <v>347</v>
      </c>
      <c r="G151" t="s">
        <v>22</v>
      </c>
      <c r="H151" t="s">
        <v>4</v>
      </c>
      <c r="I151" t="s">
        <v>4</v>
      </c>
      <c r="J151" t="s">
        <v>4</v>
      </c>
      <c r="K151" t="s">
        <v>4</v>
      </c>
      <c r="L151" t="s">
        <v>5</v>
      </c>
      <c r="M151" t="s">
        <v>5</v>
      </c>
      <c r="N151" t="s">
        <v>4</v>
      </c>
      <c r="O151" t="s">
        <v>4</v>
      </c>
      <c r="P151" t="s">
        <v>4</v>
      </c>
      <c r="Q151" t="s">
        <v>11</v>
      </c>
      <c r="R151" t="s">
        <v>4</v>
      </c>
      <c r="S151" t="s">
        <v>4</v>
      </c>
      <c r="T151" t="s">
        <v>5</v>
      </c>
      <c r="U151" t="s">
        <v>5</v>
      </c>
      <c r="V151" t="s">
        <v>10</v>
      </c>
      <c r="W151" t="s">
        <v>10</v>
      </c>
      <c r="X151" t="s">
        <v>3</v>
      </c>
      <c r="Y151" t="s">
        <v>5</v>
      </c>
      <c r="Z151" t="s">
        <v>5</v>
      </c>
      <c r="AA151" t="s">
        <v>4</v>
      </c>
      <c r="AB151" t="s">
        <v>5</v>
      </c>
      <c r="AC151" t="s">
        <v>4</v>
      </c>
      <c r="AD151" t="s">
        <v>4</v>
      </c>
      <c r="AE151" s="3" t="s">
        <v>755</v>
      </c>
      <c r="AF151" s="3" t="str">
        <f>IF(ISNUMBER(SEARCH("Do nothing", Officials_Data[[#This Row],[Column1]])), "Yes", "No")</f>
        <v>No</v>
      </c>
      <c r="AG151" s="98" t="str">
        <f>IF(ISNUMBER(SEARCH("Talk to the colleague about his/her behavior", Officials_Data[[#This Row],[Column1]])), "Yes", "No")</f>
        <v>Yes</v>
      </c>
      <c r="AH151" s="98" t="str">
        <f>IF(ISNUMBER(SEARCH("Report immediately to direct supervisor", Officials_Data[[#This Row],[Column1]])), "Yes", "No")</f>
        <v>No</v>
      </c>
      <c r="AI151" s="3" t="str">
        <f>IF(ISNUMBER(SEARCH("Report immediately to internal investigation body", Officials_Data[[#This Row],[Column1]])), "Yes", "No")</f>
        <v>No</v>
      </c>
      <c r="AJ151" s="3" t="str">
        <f>IF(ISNUMBER(SEARCH("Report immediately to external investigation body", Officials_Data[[#This Row],[Column1]])), "Yes", "No")</f>
        <v>No</v>
      </c>
      <c r="AK151" s="3" t="s">
        <v>20</v>
      </c>
      <c r="AL151" s="3" t="s">
        <v>21</v>
      </c>
      <c r="AM151" s="3" t="s">
        <v>21</v>
      </c>
      <c r="AN151" s="3" t="s">
        <v>4</v>
      </c>
      <c r="AO151" s="3" t="s">
        <v>4</v>
      </c>
      <c r="AP151" s="3" t="s">
        <v>4</v>
      </c>
      <c r="AQ151" s="3" t="s">
        <v>4</v>
      </c>
      <c r="AR151" s="3"/>
      <c r="AS151" s="3" t="s">
        <v>5</v>
      </c>
      <c r="AT151" s="3" t="s">
        <v>3</v>
      </c>
      <c r="AU151" s="3" t="s">
        <v>4</v>
      </c>
      <c r="AV151" s="3" t="s">
        <v>4</v>
      </c>
      <c r="AW151" s="3" t="s">
        <v>4</v>
      </c>
      <c r="AX151" s="3" t="s">
        <v>4</v>
      </c>
      <c r="AY151" s="3" t="s">
        <v>4</v>
      </c>
      <c r="AZ151" s="3" t="s">
        <v>4</v>
      </c>
      <c r="BA151" s="3" t="s">
        <v>73</v>
      </c>
    </row>
    <row r="152" spans="1:53" ht="14.4">
      <c r="A152" t="s">
        <v>503</v>
      </c>
      <c r="B152" s="94">
        <v>12069</v>
      </c>
      <c r="C152" s="93" t="s">
        <v>710</v>
      </c>
      <c r="D152" s="88" t="s">
        <v>754</v>
      </c>
      <c r="E152" t="s">
        <v>74</v>
      </c>
      <c r="F152" t="s">
        <v>346</v>
      </c>
      <c r="G152" t="s">
        <v>21</v>
      </c>
      <c r="H152" t="s">
        <v>3</v>
      </c>
      <c r="I152" t="s">
        <v>5</v>
      </c>
      <c r="J152" t="s">
        <v>5</v>
      </c>
      <c r="K152" t="s">
        <v>5</v>
      </c>
      <c r="L152" t="s">
        <v>6</v>
      </c>
      <c r="M152" t="s">
        <v>5</v>
      </c>
      <c r="N152" t="s">
        <v>5</v>
      </c>
      <c r="O152" t="s">
        <v>4</v>
      </c>
      <c r="P152" t="s">
        <v>4</v>
      </c>
      <c r="Q152" t="s">
        <v>11</v>
      </c>
      <c r="R152" t="s">
        <v>6</v>
      </c>
      <c r="S152" t="s">
        <v>6</v>
      </c>
      <c r="T152" t="s">
        <v>5</v>
      </c>
      <c r="U152" t="s">
        <v>5</v>
      </c>
      <c r="V152" t="s">
        <v>11</v>
      </c>
      <c r="W152" t="s">
        <v>11</v>
      </c>
      <c r="X152" t="s">
        <v>5</v>
      </c>
      <c r="Y152" t="s">
        <v>4</v>
      </c>
      <c r="Z152" t="s">
        <v>6</v>
      </c>
      <c r="AA152" t="s">
        <v>5</v>
      </c>
      <c r="AB152" t="s">
        <v>5</v>
      </c>
      <c r="AC152" t="s">
        <v>5</v>
      </c>
      <c r="AD152" t="s">
        <v>5</v>
      </c>
      <c r="AE152" s="3" t="s">
        <v>755</v>
      </c>
      <c r="AF152" s="3" t="str">
        <f>IF(ISNUMBER(SEARCH("Do nothing", Officials_Data[[#This Row],[Column1]])), "Yes", "No")</f>
        <v>No</v>
      </c>
      <c r="AG152" s="98" t="str">
        <f>IF(ISNUMBER(SEARCH("Talk to the colleague about his/her behavior", Officials_Data[[#This Row],[Column1]])), "Yes", "No")</f>
        <v>Yes</v>
      </c>
      <c r="AH152" s="98" t="str">
        <f>IF(ISNUMBER(SEARCH("Report immediately to direct supervisor", Officials_Data[[#This Row],[Column1]])), "Yes", "No")</f>
        <v>No</v>
      </c>
      <c r="AI152" s="3" t="str">
        <f>IF(ISNUMBER(SEARCH("Report immediately to internal investigation body", Officials_Data[[#This Row],[Column1]])), "Yes", "No")</f>
        <v>No</v>
      </c>
      <c r="AJ152" s="3" t="str">
        <f>IF(ISNUMBER(SEARCH("Report immediately to external investigation body", Officials_Data[[#This Row],[Column1]])), "Yes", "No")</f>
        <v>No</v>
      </c>
      <c r="AK152" s="3" t="s">
        <v>20</v>
      </c>
      <c r="AL152" s="3" t="s">
        <v>21</v>
      </c>
      <c r="AM152" s="3" t="s">
        <v>21</v>
      </c>
      <c r="AN152" s="3" t="s">
        <v>4</v>
      </c>
      <c r="AO152" s="3" t="s">
        <v>5</v>
      </c>
      <c r="AP152" s="3" t="s">
        <v>3</v>
      </c>
      <c r="AQ152" s="3" t="s">
        <v>5</v>
      </c>
      <c r="AR152" s="3"/>
      <c r="AS152" s="3" t="s">
        <v>5</v>
      </c>
      <c r="AT152" s="3" t="s">
        <v>6</v>
      </c>
      <c r="AU152" s="3" t="s">
        <v>5</v>
      </c>
      <c r="AV152" s="3" t="s">
        <v>6</v>
      </c>
      <c r="AW152" s="3" t="s">
        <v>4</v>
      </c>
      <c r="AX152" s="3" t="s">
        <v>4</v>
      </c>
      <c r="AY152" s="3" t="s">
        <v>4</v>
      </c>
      <c r="AZ152" s="3" t="s">
        <v>4</v>
      </c>
      <c r="BA152" s="3" t="s">
        <v>73</v>
      </c>
    </row>
    <row r="153" spans="1:53" ht="14.4">
      <c r="A153" t="s">
        <v>504</v>
      </c>
      <c r="B153" s="94">
        <v>12075</v>
      </c>
      <c r="C153" s="93" t="s">
        <v>688</v>
      </c>
      <c r="D153" s="88" t="s">
        <v>754</v>
      </c>
      <c r="E153" t="s">
        <v>72</v>
      </c>
      <c r="F153" t="s">
        <v>350</v>
      </c>
      <c r="G153" t="s">
        <v>22</v>
      </c>
      <c r="H153" t="s">
        <v>4</v>
      </c>
      <c r="I153" t="s">
        <v>4</v>
      </c>
      <c r="J153" t="s">
        <v>4</v>
      </c>
      <c r="K153" t="s">
        <v>3</v>
      </c>
      <c r="L153" t="s">
        <v>3</v>
      </c>
      <c r="M153" t="s">
        <v>3</v>
      </c>
      <c r="N153" t="s">
        <v>4</v>
      </c>
      <c r="O153" t="s">
        <v>5</v>
      </c>
      <c r="P153" t="s">
        <v>5</v>
      </c>
      <c r="Q153" t="s">
        <v>11</v>
      </c>
      <c r="R153" t="s">
        <v>4</v>
      </c>
      <c r="S153" t="s">
        <v>4</v>
      </c>
      <c r="T153" t="s">
        <v>4</v>
      </c>
      <c r="U153" t="s">
        <v>4</v>
      </c>
      <c r="V153" t="s">
        <v>10</v>
      </c>
      <c r="W153" t="s">
        <v>9</v>
      </c>
      <c r="X153" t="s">
        <v>4</v>
      </c>
      <c r="Y153" t="s">
        <v>4</v>
      </c>
      <c r="Z153" t="s">
        <v>5</v>
      </c>
      <c r="AA153" t="s">
        <v>5</v>
      </c>
      <c r="AB153" t="s">
        <v>5</v>
      </c>
      <c r="AC153" t="s">
        <v>6</v>
      </c>
      <c r="AD153" t="s">
        <v>6</v>
      </c>
      <c r="AE153" s="3" t="s">
        <v>125</v>
      </c>
      <c r="AF153" s="3" t="str">
        <f>IF(ISNUMBER(SEARCH("Do nothing", Officials_Data[[#This Row],[Column1]])), "Yes", "No")</f>
        <v>Yes</v>
      </c>
      <c r="AG153" s="98" t="str">
        <f>IF(ISNUMBER(SEARCH("Talk to the colleague about his/her behavior", Officials_Data[[#This Row],[Column1]])), "Yes", "No")</f>
        <v>No</v>
      </c>
      <c r="AH153" s="98" t="str">
        <f>IF(ISNUMBER(SEARCH("Report immediately to direct supervisor", Officials_Data[[#This Row],[Column1]])), "Yes", "No")</f>
        <v>No</v>
      </c>
      <c r="AI153" s="3" t="str">
        <f>IF(ISNUMBER(SEARCH("Report immediately to internal investigation body", Officials_Data[[#This Row],[Column1]])), "Yes", "No")</f>
        <v>No</v>
      </c>
      <c r="AJ153" s="3" t="str">
        <f>IF(ISNUMBER(SEARCH("Report immediately to external investigation body", Officials_Data[[#This Row],[Column1]])), "Yes", "No")</f>
        <v>No</v>
      </c>
      <c r="AK153" s="3" t="s">
        <v>20</v>
      </c>
      <c r="AL153" s="3" t="s">
        <v>22</v>
      </c>
      <c r="AM153" s="3"/>
      <c r="AN153" s="3"/>
      <c r="AO153" s="3"/>
      <c r="AP153" s="3"/>
      <c r="AQ153" s="3"/>
      <c r="AR153" s="3" t="s">
        <v>4</v>
      </c>
      <c r="AS153" s="3" t="s">
        <v>5</v>
      </c>
      <c r="AT153" s="3" t="s">
        <v>4</v>
      </c>
      <c r="AU153" s="3" t="s">
        <v>6</v>
      </c>
      <c r="AV153" s="3" t="s">
        <v>5</v>
      </c>
      <c r="AW153" s="3" t="s">
        <v>4</v>
      </c>
      <c r="AX153" s="3" t="s">
        <v>4</v>
      </c>
      <c r="AY153" s="3" t="s">
        <v>3</v>
      </c>
      <c r="AZ153" s="3" t="s">
        <v>3</v>
      </c>
      <c r="BA153" s="3" t="s">
        <v>75</v>
      </c>
    </row>
    <row r="154" spans="1:53" ht="14.4">
      <c r="A154" t="s">
        <v>505</v>
      </c>
      <c r="B154" s="94">
        <v>12081</v>
      </c>
      <c r="C154" s="93" t="s">
        <v>688</v>
      </c>
      <c r="D154" s="88" t="s">
        <v>754</v>
      </c>
      <c r="E154" t="s">
        <v>72</v>
      </c>
      <c r="F154" t="s">
        <v>350</v>
      </c>
      <c r="G154" t="s">
        <v>22</v>
      </c>
      <c r="H154" t="s">
        <v>4</v>
      </c>
      <c r="I154" t="s">
        <v>3</v>
      </c>
      <c r="J154" t="s">
        <v>4</v>
      </c>
      <c r="K154" t="s">
        <v>4</v>
      </c>
      <c r="L154" t="s">
        <v>4</v>
      </c>
      <c r="M154" t="s">
        <v>4</v>
      </c>
      <c r="N154" t="s">
        <v>3</v>
      </c>
      <c r="O154" t="s">
        <v>4</v>
      </c>
      <c r="P154" t="s">
        <v>5</v>
      </c>
      <c r="Q154" t="s">
        <v>12</v>
      </c>
      <c r="R154" t="s">
        <v>4</v>
      </c>
      <c r="S154" t="s">
        <v>4</v>
      </c>
      <c r="T154" t="s">
        <v>4</v>
      </c>
      <c r="U154" t="s">
        <v>5</v>
      </c>
      <c r="V154" t="s">
        <v>10</v>
      </c>
      <c r="W154" t="s">
        <v>10</v>
      </c>
      <c r="X154" t="s">
        <v>3</v>
      </c>
      <c r="Y154" t="s">
        <v>4</v>
      </c>
      <c r="Z154" t="s">
        <v>4</v>
      </c>
      <c r="AA154" t="s">
        <v>4</v>
      </c>
      <c r="AB154" t="s">
        <v>4</v>
      </c>
      <c r="AC154" t="s">
        <v>4</v>
      </c>
      <c r="AD154" t="s">
        <v>4</v>
      </c>
      <c r="AE154" s="3" t="s">
        <v>762</v>
      </c>
      <c r="AF154" s="3" t="str">
        <f>IF(ISNUMBER(SEARCH("Do nothing", Officials_Data[[#This Row],[Column1]])), "Yes", "No")</f>
        <v>No</v>
      </c>
      <c r="AG154" s="98" t="str">
        <f>IF(ISNUMBER(SEARCH("Talk to the colleague about his/her behavior", Officials_Data[[#This Row],[Column1]])), "Yes", "No")</f>
        <v>Yes</v>
      </c>
      <c r="AH154" s="98" t="str">
        <f>IF(ISNUMBER(SEARCH("Report immediately to direct supervisor", Officials_Data[[#This Row],[Column1]])), "Yes", "No")</f>
        <v>Yes</v>
      </c>
      <c r="AI154" s="3" t="str">
        <f>IF(ISNUMBER(SEARCH("Report immediately to internal investigation body", Officials_Data[[#This Row],[Column1]])), "Yes", "No")</f>
        <v>Yes</v>
      </c>
      <c r="AJ154" s="3" t="str">
        <f>IF(ISNUMBER(SEARCH("Report immediately to external investigation body", Officials_Data[[#This Row],[Column1]])), "Yes", "No")</f>
        <v>No</v>
      </c>
      <c r="AK154" s="3" t="s">
        <v>14</v>
      </c>
      <c r="AL154" s="3" t="s">
        <v>21</v>
      </c>
      <c r="AM154" s="3" t="s">
        <v>21</v>
      </c>
      <c r="AN154" s="3" t="s">
        <v>3</v>
      </c>
      <c r="AO154" s="3" t="s">
        <v>4</v>
      </c>
      <c r="AP154" s="3" t="s">
        <v>3</v>
      </c>
      <c r="AQ154" s="3" t="s">
        <v>3</v>
      </c>
      <c r="AR154" s="3"/>
      <c r="AS154" s="3" t="s">
        <v>3</v>
      </c>
      <c r="AT154" s="3" t="s">
        <v>6</v>
      </c>
      <c r="AU154" s="3" t="s">
        <v>4</v>
      </c>
      <c r="AV154" s="3" t="s">
        <v>3</v>
      </c>
      <c r="AW154" s="3" t="s">
        <v>3</v>
      </c>
      <c r="AX154" s="3" t="s">
        <v>5</v>
      </c>
      <c r="AY154" s="3" t="s">
        <v>3</v>
      </c>
      <c r="AZ154" s="3" t="s">
        <v>4</v>
      </c>
      <c r="BA154" s="3" t="s">
        <v>75</v>
      </c>
    </row>
    <row r="155" spans="1:53" ht="14.4">
      <c r="A155" t="s">
        <v>506</v>
      </c>
      <c r="B155" s="94">
        <v>12084</v>
      </c>
      <c r="C155" s="93" t="s">
        <v>688</v>
      </c>
      <c r="D155" s="88" t="s">
        <v>754</v>
      </c>
      <c r="E155" t="s">
        <v>72</v>
      </c>
      <c r="F155" t="s">
        <v>347</v>
      </c>
      <c r="G155" t="s">
        <v>22</v>
      </c>
      <c r="H155" t="s">
        <v>3</v>
      </c>
      <c r="I155" t="s">
        <v>3</v>
      </c>
      <c r="J155" t="s">
        <v>3</v>
      </c>
      <c r="K155" t="s">
        <v>3</v>
      </c>
      <c r="L155" t="s">
        <v>4</v>
      </c>
      <c r="M155" t="s">
        <v>5</v>
      </c>
      <c r="N155" t="s">
        <v>4</v>
      </c>
      <c r="O155" t="s">
        <v>4</v>
      </c>
      <c r="P155" t="s">
        <v>4</v>
      </c>
      <c r="Q155" t="s">
        <v>10</v>
      </c>
      <c r="R155" t="s">
        <v>4</v>
      </c>
      <c r="S155" t="s">
        <v>5</v>
      </c>
      <c r="T155" t="s">
        <v>5</v>
      </c>
      <c r="U155" t="s">
        <v>4</v>
      </c>
      <c r="V155" t="s">
        <v>10</v>
      </c>
      <c r="W155" t="s">
        <v>10</v>
      </c>
      <c r="X155" t="s">
        <v>5</v>
      </c>
      <c r="Y155" t="s">
        <v>4</v>
      </c>
      <c r="Z155" t="s">
        <v>4</v>
      </c>
      <c r="AA155" t="s">
        <v>4</v>
      </c>
      <c r="AB155" t="s">
        <v>5</v>
      </c>
      <c r="AC155" t="s">
        <v>5</v>
      </c>
      <c r="AD155" t="s">
        <v>5</v>
      </c>
      <c r="AE155" s="3" t="s">
        <v>755</v>
      </c>
      <c r="AF155" s="3" t="str">
        <f>IF(ISNUMBER(SEARCH("Do nothing", Officials_Data[[#This Row],[Column1]])), "Yes", "No")</f>
        <v>No</v>
      </c>
      <c r="AG155" s="98" t="str">
        <f>IF(ISNUMBER(SEARCH("Talk to the colleague about his/her behavior", Officials_Data[[#This Row],[Column1]])), "Yes", "No")</f>
        <v>Yes</v>
      </c>
      <c r="AH155" s="98" t="str">
        <f>IF(ISNUMBER(SEARCH("Report immediately to direct supervisor", Officials_Data[[#This Row],[Column1]])), "Yes", "No")</f>
        <v>No</v>
      </c>
      <c r="AI155" s="3" t="str">
        <f>IF(ISNUMBER(SEARCH("Report immediately to internal investigation body", Officials_Data[[#This Row],[Column1]])), "Yes", "No")</f>
        <v>No</v>
      </c>
      <c r="AJ155" s="3" t="str">
        <f>IF(ISNUMBER(SEARCH("Report immediately to external investigation body", Officials_Data[[#This Row],[Column1]])), "Yes", "No")</f>
        <v>No</v>
      </c>
      <c r="AK155" s="3" t="s">
        <v>20</v>
      </c>
      <c r="AL155" s="3" t="s">
        <v>21</v>
      </c>
      <c r="AM155" s="3" t="s">
        <v>22</v>
      </c>
      <c r="AN155" s="3" t="s">
        <v>5</v>
      </c>
      <c r="AO155" s="3" t="s">
        <v>4</v>
      </c>
      <c r="AP155" s="3" t="s">
        <v>5</v>
      </c>
      <c r="AQ155" s="3" t="s">
        <v>4</v>
      </c>
      <c r="AR155" s="3"/>
      <c r="AS155" s="3" t="s">
        <v>5</v>
      </c>
      <c r="AT155" s="3" t="s">
        <v>4</v>
      </c>
      <c r="AU155" s="3" t="s">
        <v>5</v>
      </c>
      <c r="AV155" s="3" t="s">
        <v>4</v>
      </c>
      <c r="AW155" s="3" t="s">
        <v>4</v>
      </c>
      <c r="AX155" s="3" t="s">
        <v>4</v>
      </c>
      <c r="AY155" s="3" t="s">
        <v>4</v>
      </c>
      <c r="AZ155" s="3" t="s">
        <v>3</v>
      </c>
      <c r="BA155" s="3" t="s">
        <v>75</v>
      </c>
    </row>
    <row r="156" spans="1:53" ht="14.4">
      <c r="A156" t="s">
        <v>507</v>
      </c>
      <c r="B156" s="94">
        <v>12085</v>
      </c>
      <c r="C156" s="93" t="s">
        <v>711</v>
      </c>
      <c r="D156" s="88" t="s">
        <v>754</v>
      </c>
      <c r="E156" t="s">
        <v>74</v>
      </c>
      <c r="F156" t="s">
        <v>350</v>
      </c>
      <c r="G156" t="s">
        <v>22</v>
      </c>
      <c r="H156" t="s">
        <v>4</v>
      </c>
      <c r="I156" t="s">
        <v>4</v>
      </c>
      <c r="J156" t="s">
        <v>4</v>
      </c>
      <c r="K156" t="s">
        <v>4</v>
      </c>
      <c r="L156" t="s">
        <v>4</v>
      </c>
      <c r="M156" t="s">
        <v>4</v>
      </c>
      <c r="N156" t="s">
        <v>4</v>
      </c>
      <c r="O156" t="s">
        <v>4</v>
      </c>
      <c r="P156" t="s">
        <v>5</v>
      </c>
      <c r="Q156" t="s">
        <v>12</v>
      </c>
      <c r="R156" t="s">
        <v>4</v>
      </c>
      <c r="S156" t="s">
        <v>4</v>
      </c>
      <c r="T156" t="s">
        <v>4</v>
      </c>
      <c r="U156" t="s">
        <v>5</v>
      </c>
      <c r="V156" t="s">
        <v>11</v>
      </c>
      <c r="W156" t="s">
        <v>12</v>
      </c>
      <c r="X156" t="s">
        <v>3</v>
      </c>
      <c r="Y156" t="s">
        <v>4</v>
      </c>
      <c r="Z156" t="s">
        <v>4</v>
      </c>
      <c r="AA156" t="s">
        <v>3</v>
      </c>
      <c r="AB156" t="s">
        <v>4</v>
      </c>
      <c r="AC156" t="s">
        <v>3</v>
      </c>
      <c r="AD156" t="s">
        <v>3</v>
      </c>
      <c r="AE156" s="3" t="s">
        <v>129</v>
      </c>
      <c r="AF156" s="3" t="str">
        <f>IF(ISNUMBER(SEARCH("Do nothing", Officials_Data[[#This Row],[Column1]])), "Yes", "No")</f>
        <v>No</v>
      </c>
      <c r="AG156" s="98" t="str">
        <f>IF(ISNUMBER(SEARCH("Talk to the colleague about his/her behavior", Officials_Data[[#This Row],[Column1]])), "Yes", "No")</f>
        <v>No</v>
      </c>
      <c r="AH156" s="98" t="str">
        <f>IF(ISNUMBER(SEARCH("Report immediately to direct supervisor", Officials_Data[[#This Row],[Column1]])), "Yes", "No")</f>
        <v>Yes</v>
      </c>
      <c r="AI156" s="3" t="str">
        <f>IF(ISNUMBER(SEARCH("Report immediately to internal investigation body", Officials_Data[[#This Row],[Column1]])), "Yes", "No")</f>
        <v>No</v>
      </c>
      <c r="AJ156" s="3" t="str">
        <f>IF(ISNUMBER(SEARCH("Report immediately to external investigation body", Officials_Data[[#This Row],[Column1]])), "Yes", "No")</f>
        <v>No</v>
      </c>
      <c r="AK156" s="3" t="s">
        <v>14</v>
      </c>
      <c r="AL156" s="3" t="s">
        <v>21</v>
      </c>
      <c r="AM156" s="3" t="s">
        <v>21</v>
      </c>
      <c r="AN156" s="3" t="s">
        <v>3</v>
      </c>
      <c r="AO156" s="3" t="s">
        <v>3</v>
      </c>
      <c r="AP156" s="3" t="s">
        <v>4</v>
      </c>
      <c r="AQ156" s="3" t="s">
        <v>3</v>
      </c>
      <c r="AR156" s="3"/>
      <c r="AS156" s="3" t="s">
        <v>3</v>
      </c>
      <c r="AT156" s="3" t="s">
        <v>4</v>
      </c>
      <c r="AU156" s="3" t="s">
        <v>4</v>
      </c>
      <c r="AV156" s="3" t="s">
        <v>3</v>
      </c>
      <c r="AW156" s="3" t="s">
        <v>3</v>
      </c>
      <c r="AX156" s="3" t="s">
        <v>4</v>
      </c>
      <c r="AY156" s="3" t="s">
        <v>4</v>
      </c>
      <c r="AZ156" s="3" t="s">
        <v>3</v>
      </c>
      <c r="BA156" s="3" t="s">
        <v>75</v>
      </c>
    </row>
    <row r="157" spans="1:53" ht="14.4">
      <c r="A157" t="s">
        <v>508</v>
      </c>
      <c r="B157" s="94">
        <v>12086</v>
      </c>
      <c r="C157" s="93" t="s">
        <v>688</v>
      </c>
      <c r="D157" s="88" t="s">
        <v>754</v>
      </c>
      <c r="E157" t="s">
        <v>72</v>
      </c>
      <c r="F157" t="s">
        <v>350</v>
      </c>
      <c r="G157" t="s">
        <v>22</v>
      </c>
      <c r="H157" t="s">
        <v>5</v>
      </c>
      <c r="I157" t="s">
        <v>4</v>
      </c>
      <c r="J157" t="s">
        <v>4</v>
      </c>
      <c r="K157" t="s">
        <v>4</v>
      </c>
      <c r="L157" t="s">
        <v>4</v>
      </c>
      <c r="M157" t="s">
        <v>4</v>
      </c>
      <c r="N157" t="s">
        <v>4</v>
      </c>
      <c r="O157" t="s">
        <v>4</v>
      </c>
      <c r="P157" t="s">
        <v>5</v>
      </c>
      <c r="Q157" t="s">
        <v>12</v>
      </c>
      <c r="R157" t="s">
        <v>4</v>
      </c>
      <c r="S157" t="s">
        <v>4</v>
      </c>
      <c r="T157" t="s">
        <v>4</v>
      </c>
      <c r="U157" t="s">
        <v>6</v>
      </c>
      <c r="V157" t="s">
        <v>12</v>
      </c>
      <c r="W157" t="s">
        <v>10</v>
      </c>
      <c r="X157" t="s">
        <v>3</v>
      </c>
      <c r="Y157" t="s">
        <v>3</v>
      </c>
      <c r="Z157" t="s">
        <v>3</v>
      </c>
      <c r="AA157" t="s">
        <v>4</v>
      </c>
      <c r="AB157" t="s">
        <v>4</v>
      </c>
      <c r="AC157" t="s">
        <v>4</v>
      </c>
      <c r="AD157" t="s">
        <v>5</v>
      </c>
      <c r="AE157" s="3" t="s">
        <v>129</v>
      </c>
      <c r="AF157" s="3" t="str">
        <f>IF(ISNUMBER(SEARCH("Do nothing", Officials_Data[[#This Row],[Column1]])), "Yes", "No")</f>
        <v>No</v>
      </c>
      <c r="AG157" s="98" t="str">
        <f>IF(ISNUMBER(SEARCH("Talk to the colleague about his/her behavior", Officials_Data[[#This Row],[Column1]])), "Yes", "No")</f>
        <v>No</v>
      </c>
      <c r="AH157" s="98" t="str">
        <f>IF(ISNUMBER(SEARCH("Report immediately to direct supervisor", Officials_Data[[#This Row],[Column1]])), "Yes", "No")</f>
        <v>Yes</v>
      </c>
      <c r="AI157" s="3" t="str">
        <f>IF(ISNUMBER(SEARCH("Report immediately to internal investigation body", Officials_Data[[#This Row],[Column1]])), "Yes", "No")</f>
        <v>No</v>
      </c>
      <c r="AJ157" s="3" t="str">
        <f>IF(ISNUMBER(SEARCH("Report immediately to external investigation body", Officials_Data[[#This Row],[Column1]])), "Yes", "No")</f>
        <v>No</v>
      </c>
      <c r="AK157" s="3" t="s">
        <v>14</v>
      </c>
      <c r="AL157" s="3" t="s">
        <v>21</v>
      </c>
      <c r="AM157" s="3" t="s">
        <v>21</v>
      </c>
      <c r="AN157" s="3" t="s">
        <v>4</v>
      </c>
      <c r="AO157" s="3" t="s">
        <v>5</v>
      </c>
      <c r="AP157" s="3" t="s">
        <v>5</v>
      </c>
      <c r="AQ157" s="3" t="s">
        <v>4</v>
      </c>
      <c r="AR157" s="3"/>
      <c r="AS157" s="3" t="s">
        <v>4</v>
      </c>
      <c r="AT157" s="3" t="s">
        <v>4</v>
      </c>
      <c r="AU157" s="3" t="s">
        <v>5</v>
      </c>
      <c r="AV157" s="3" t="s">
        <v>5</v>
      </c>
      <c r="AW157" s="3" t="s">
        <v>4</v>
      </c>
      <c r="AX157" s="3" t="s">
        <v>5</v>
      </c>
      <c r="AY157" s="3" t="s">
        <v>3</v>
      </c>
      <c r="AZ157" s="3" t="s">
        <v>3</v>
      </c>
      <c r="BA157" s="3" t="s">
        <v>75</v>
      </c>
    </row>
    <row r="158" spans="1:53" ht="14.4">
      <c r="A158" t="s">
        <v>509</v>
      </c>
      <c r="B158" s="94">
        <v>12087</v>
      </c>
      <c r="C158" s="93" t="s">
        <v>688</v>
      </c>
      <c r="D158" s="88" t="s">
        <v>754</v>
      </c>
      <c r="E158" t="s">
        <v>72</v>
      </c>
      <c r="F158" t="s">
        <v>350</v>
      </c>
      <c r="G158" t="s">
        <v>22</v>
      </c>
      <c r="H158" t="s">
        <v>3</v>
      </c>
      <c r="I158" t="s">
        <v>6</v>
      </c>
      <c r="J158" t="s">
        <v>6</v>
      </c>
      <c r="K158" t="s">
        <v>4</v>
      </c>
      <c r="L158" t="s">
        <v>4</v>
      </c>
      <c r="M158" t="s">
        <v>4</v>
      </c>
      <c r="N158" t="s">
        <v>6</v>
      </c>
      <c r="O158" t="s">
        <v>5</v>
      </c>
      <c r="P158" t="s">
        <v>5</v>
      </c>
      <c r="Q158" t="s">
        <v>12</v>
      </c>
      <c r="R158" t="s">
        <v>4</v>
      </c>
      <c r="S158" t="s">
        <v>5</v>
      </c>
      <c r="T158" t="s">
        <v>4</v>
      </c>
      <c r="U158" t="s">
        <v>4</v>
      </c>
      <c r="V158" t="s">
        <v>10</v>
      </c>
      <c r="W158" t="s">
        <v>10</v>
      </c>
      <c r="X158" t="s">
        <v>3</v>
      </c>
      <c r="Y158" t="s">
        <v>5</v>
      </c>
      <c r="Z158" t="s">
        <v>5</v>
      </c>
      <c r="AA158" t="s">
        <v>5</v>
      </c>
      <c r="AB158" t="s">
        <v>5</v>
      </c>
      <c r="AC158" t="s">
        <v>5</v>
      </c>
      <c r="AD158" t="s">
        <v>6</v>
      </c>
      <c r="AE158" s="3" t="s">
        <v>756</v>
      </c>
      <c r="AF158" s="3" t="str">
        <f>IF(ISNUMBER(SEARCH("Do nothing", Officials_Data[[#This Row],[Column1]])), "Yes", "No")</f>
        <v>No</v>
      </c>
      <c r="AG158" s="98" t="str">
        <f>IF(ISNUMBER(SEARCH("Talk to the colleague about his/her behavior", Officials_Data[[#This Row],[Column1]])), "Yes", "No")</f>
        <v>Yes</v>
      </c>
      <c r="AH158" s="98" t="str">
        <f>IF(ISNUMBER(SEARCH("Report immediately to direct supervisor", Officials_Data[[#This Row],[Column1]])), "Yes", "No")</f>
        <v>Yes</v>
      </c>
      <c r="AI158" s="3" t="str">
        <f>IF(ISNUMBER(SEARCH("Report immediately to internal investigation body", Officials_Data[[#This Row],[Column1]])), "Yes", "No")</f>
        <v>No</v>
      </c>
      <c r="AJ158" s="3" t="str">
        <f>IF(ISNUMBER(SEARCH("Report immediately to external investigation body", Officials_Data[[#This Row],[Column1]])), "Yes", "No")</f>
        <v>No</v>
      </c>
      <c r="AK158" s="3" t="s">
        <v>14</v>
      </c>
      <c r="AL158" s="3" t="s">
        <v>21</v>
      </c>
      <c r="AM158" s="3" t="s">
        <v>21</v>
      </c>
      <c r="AN158" s="3" t="s">
        <v>4</v>
      </c>
      <c r="AO158" s="3" t="s">
        <v>6</v>
      </c>
      <c r="AP158" s="3" t="s">
        <v>6</v>
      </c>
      <c r="AQ158" s="3" t="s">
        <v>4</v>
      </c>
      <c r="AR158" s="3"/>
      <c r="AS158" s="3" t="s">
        <v>6</v>
      </c>
      <c r="AT158" s="3" t="s">
        <v>3</v>
      </c>
      <c r="AU158" s="3" t="s">
        <v>6</v>
      </c>
      <c r="AV158" s="3" t="s">
        <v>6</v>
      </c>
      <c r="AW158" s="3" t="s">
        <v>4</v>
      </c>
      <c r="AX158" s="3" t="s">
        <v>6</v>
      </c>
      <c r="AY158" s="3" t="s">
        <v>4</v>
      </c>
      <c r="AZ158" s="3" t="s">
        <v>4</v>
      </c>
      <c r="BA158" s="3" t="s">
        <v>73</v>
      </c>
    </row>
    <row r="159" spans="1:53" ht="14.4">
      <c r="A159" t="s">
        <v>510</v>
      </c>
      <c r="B159" s="94">
        <v>12088</v>
      </c>
      <c r="C159" s="93" t="s">
        <v>688</v>
      </c>
      <c r="D159" s="88" t="s">
        <v>754</v>
      </c>
      <c r="E159" t="s">
        <v>74</v>
      </c>
      <c r="F159" t="s">
        <v>350</v>
      </c>
      <c r="G159" t="s">
        <v>22</v>
      </c>
      <c r="H159" t="s">
        <v>4</v>
      </c>
      <c r="I159" t="s">
        <v>4</v>
      </c>
      <c r="J159" t="s">
        <v>4</v>
      </c>
      <c r="K159" t="s">
        <v>4</v>
      </c>
      <c r="L159" t="s">
        <v>4</v>
      </c>
      <c r="M159" t="s">
        <v>4</v>
      </c>
      <c r="N159" t="s">
        <v>4</v>
      </c>
      <c r="O159" t="s">
        <v>4</v>
      </c>
      <c r="P159" t="s">
        <v>4</v>
      </c>
      <c r="Q159" t="s">
        <v>12</v>
      </c>
      <c r="R159" t="s">
        <v>4</v>
      </c>
      <c r="S159" t="s">
        <v>4</v>
      </c>
      <c r="T159" t="s">
        <v>4</v>
      </c>
      <c r="U159" t="s">
        <v>4</v>
      </c>
      <c r="V159" t="s">
        <v>9</v>
      </c>
      <c r="W159" t="s">
        <v>9</v>
      </c>
      <c r="X159" t="s">
        <v>3</v>
      </c>
      <c r="Y159" t="s">
        <v>3</v>
      </c>
      <c r="Z159" t="s">
        <v>3</v>
      </c>
      <c r="AA159" t="s">
        <v>3</v>
      </c>
      <c r="AB159" t="s">
        <v>5</v>
      </c>
      <c r="AC159" t="s">
        <v>5</v>
      </c>
      <c r="AD159" t="s">
        <v>6</v>
      </c>
      <c r="AE159" s="3" t="s">
        <v>129</v>
      </c>
      <c r="AF159" s="3" t="str">
        <f>IF(ISNUMBER(SEARCH("Do nothing", Officials_Data[[#This Row],[Column1]])), "Yes", "No")</f>
        <v>No</v>
      </c>
      <c r="AG159" s="98" t="str">
        <f>IF(ISNUMBER(SEARCH("Talk to the colleague about his/her behavior", Officials_Data[[#This Row],[Column1]])), "Yes", "No")</f>
        <v>No</v>
      </c>
      <c r="AH159" s="98" t="str">
        <f>IF(ISNUMBER(SEARCH("Report immediately to direct supervisor", Officials_Data[[#This Row],[Column1]])), "Yes", "No")</f>
        <v>Yes</v>
      </c>
      <c r="AI159" s="3" t="str">
        <f>IF(ISNUMBER(SEARCH("Report immediately to internal investigation body", Officials_Data[[#This Row],[Column1]])), "Yes", "No")</f>
        <v>No</v>
      </c>
      <c r="AJ159" s="3" t="str">
        <f>IF(ISNUMBER(SEARCH("Report immediately to external investigation body", Officials_Data[[#This Row],[Column1]])), "Yes", "No")</f>
        <v>No</v>
      </c>
      <c r="AK159" s="3" t="s">
        <v>14</v>
      </c>
      <c r="AL159" s="3" t="s">
        <v>21</v>
      </c>
      <c r="AM159" s="3" t="s">
        <v>21</v>
      </c>
      <c r="AN159" s="3" t="s">
        <v>4</v>
      </c>
      <c r="AO159" s="3" t="s">
        <v>6</v>
      </c>
      <c r="AP159" s="3" t="s">
        <v>4</v>
      </c>
      <c r="AQ159" s="3" t="s">
        <v>4</v>
      </c>
      <c r="AR159" s="3"/>
      <c r="AS159" s="3" t="s">
        <v>5</v>
      </c>
      <c r="AT159" s="3" t="s">
        <v>4</v>
      </c>
      <c r="AU159" s="3" t="s">
        <v>5</v>
      </c>
      <c r="AV159" s="3" t="s">
        <v>4</v>
      </c>
      <c r="AW159" s="3" t="s">
        <v>4</v>
      </c>
      <c r="AX159" s="3" t="s">
        <v>5</v>
      </c>
      <c r="AY159" s="3" t="s">
        <v>4</v>
      </c>
      <c r="AZ159" s="3" t="s">
        <v>4</v>
      </c>
      <c r="BA159" s="3" t="s">
        <v>75</v>
      </c>
    </row>
    <row r="160" spans="1:53" ht="14.4">
      <c r="A160" t="s">
        <v>511</v>
      </c>
      <c r="B160" s="94">
        <v>12089</v>
      </c>
      <c r="C160" s="93" t="s">
        <v>688</v>
      </c>
      <c r="D160" s="88" t="s">
        <v>754</v>
      </c>
      <c r="E160" t="s">
        <v>72</v>
      </c>
      <c r="F160" t="s">
        <v>346</v>
      </c>
      <c r="G160" t="s">
        <v>21</v>
      </c>
      <c r="H160" t="s">
        <v>4</v>
      </c>
      <c r="I160" t="s">
        <v>4</v>
      </c>
      <c r="J160" t="s">
        <v>4</v>
      </c>
      <c r="K160" t="s">
        <v>4</v>
      </c>
      <c r="L160" t="s">
        <v>4</v>
      </c>
      <c r="M160" t="s">
        <v>5</v>
      </c>
      <c r="N160" t="s">
        <v>4</v>
      </c>
      <c r="O160" t="s">
        <v>5</v>
      </c>
      <c r="P160" t="s">
        <v>5</v>
      </c>
      <c r="Q160" t="s">
        <v>12</v>
      </c>
      <c r="R160" t="s">
        <v>4</v>
      </c>
      <c r="S160" t="s">
        <v>5</v>
      </c>
      <c r="T160" t="s">
        <v>4</v>
      </c>
      <c r="U160" t="s">
        <v>5</v>
      </c>
      <c r="V160" t="s">
        <v>9</v>
      </c>
      <c r="W160" t="s">
        <v>9</v>
      </c>
      <c r="X160" t="s">
        <v>3</v>
      </c>
      <c r="Y160" t="s">
        <v>4</v>
      </c>
      <c r="Z160" t="s">
        <v>4</v>
      </c>
      <c r="AA160" t="s">
        <v>5</v>
      </c>
      <c r="AB160" t="s">
        <v>4</v>
      </c>
      <c r="AC160" t="s">
        <v>5</v>
      </c>
      <c r="AD160" t="s">
        <v>5</v>
      </c>
      <c r="AE160" s="3" t="s">
        <v>129</v>
      </c>
      <c r="AF160" s="3" t="str">
        <f>IF(ISNUMBER(SEARCH("Do nothing", Officials_Data[[#This Row],[Column1]])), "Yes", "No")</f>
        <v>No</v>
      </c>
      <c r="AG160" s="98" t="str">
        <f>IF(ISNUMBER(SEARCH("Talk to the colleague about his/her behavior", Officials_Data[[#This Row],[Column1]])), "Yes", "No")</f>
        <v>No</v>
      </c>
      <c r="AH160" s="98" t="str">
        <f>IF(ISNUMBER(SEARCH("Report immediately to direct supervisor", Officials_Data[[#This Row],[Column1]])), "Yes", "No")</f>
        <v>Yes</v>
      </c>
      <c r="AI160" s="3" t="str">
        <f>IF(ISNUMBER(SEARCH("Report immediately to internal investigation body", Officials_Data[[#This Row],[Column1]])), "Yes", "No")</f>
        <v>No</v>
      </c>
      <c r="AJ160" s="3" t="str">
        <f>IF(ISNUMBER(SEARCH("Report immediately to external investigation body", Officials_Data[[#This Row],[Column1]])), "Yes", "No")</f>
        <v>No</v>
      </c>
      <c r="AK160" s="3" t="s">
        <v>14</v>
      </c>
      <c r="AL160" s="3" t="s">
        <v>21</v>
      </c>
      <c r="AM160" s="3" t="s">
        <v>22</v>
      </c>
      <c r="AN160" s="3" t="s">
        <v>4</v>
      </c>
      <c r="AO160" s="3" t="s">
        <v>5</v>
      </c>
      <c r="AP160" s="3" t="s">
        <v>5</v>
      </c>
      <c r="AQ160" s="3" t="s">
        <v>5</v>
      </c>
      <c r="AR160" s="3"/>
      <c r="AS160" s="3" t="s">
        <v>6</v>
      </c>
      <c r="AT160" s="3" t="s">
        <v>4</v>
      </c>
      <c r="AU160" s="3" t="s">
        <v>6</v>
      </c>
      <c r="AV160" s="3" t="s">
        <v>5</v>
      </c>
      <c r="AW160" s="3" t="s">
        <v>3</v>
      </c>
      <c r="AX160" s="3" t="s">
        <v>4</v>
      </c>
      <c r="AY160" s="3" t="s">
        <v>4</v>
      </c>
      <c r="AZ160" s="3" t="s">
        <v>3</v>
      </c>
      <c r="BA160" s="3" t="s">
        <v>75</v>
      </c>
    </row>
    <row r="161" spans="1:53" ht="14.4">
      <c r="A161" t="s">
        <v>512</v>
      </c>
      <c r="B161" s="94">
        <v>12092</v>
      </c>
      <c r="C161" s="93" t="s">
        <v>688</v>
      </c>
      <c r="D161" s="88" t="s">
        <v>754</v>
      </c>
      <c r="E161" t="s">
        <v>72</v>
      </c>
      <c r="F161" t="s">
        <v>346</v>
      </c>
      <c r="G161" t="s">
        <v>22</v>
      </c>
      <c r="H161" t="s">
        <v>5</v>
      </c>
      <c r="I161" t="s">
        <v>3</v>
      </c>
      <c r="J161" t="s">
        <v>4</v>
      </c>
      <c r="K161" t="s">
        <v>4</v>
      </c>
      <c r="L161" t="s">
        <v>3</v>
      </c>
      <c r="M161" t="s">
        <v>3</v>
      </c>
      <c r="N161" t="s">
        <v>4</v>
      </c>
      <c r="O161" t="s">
        <v>5</v>
      </c>
      <c r="P161" t="s">
        <v>5</v>
      </c>
      <c r="Q161" t="s">
        <v>12</v>
      </c>
      <c r="R161" t="s">
        <v>3</v>
      </c>
      <c r="S161" t="s">
        <v>4</v>
      </c>
      <c r="T161" t="s">
        <v>4</v>
      </c>
      <c r="U161" t="s">
        <v>5</v>
      </c>
      <c r="V161" t="s">
        <v>9</v>
      </c>
      <c r="W161" t="s">
        <v>9</v>
      </c>
      <c r="X161" t="s">
        <v>3</v>
      </c>
      <c r="Y161" t="s">
        <v>4</v>
      </c>
      <c r="Z161" t="s">
        <v>3</v>
      </c>
      <c r="AA161" t="s">
        <v>5</v>
      </c>
      <c r="AB161" t="s">
        <v>4</v>
      </c>
      <c r="AC161" t="s">
        <v>5</v>
      </c>
      <c r="AD161" t="s">
        <v>4</v>
      </c>
      <c r="AE161" s="3" t="s">
        <v>129</v>
      </c>
      <c r="AF161" s="3" t="str">
        <f>IF(ISNUMBER(SEARCH("Do nothing", Officials_Data[[#This Row],[Column1]])), "Yes", "No")</f>
        <v>No</v>
      </c>
      <c r="AG161" s="98" t="str">
        <f>IF(ISNUMBER(SEARCH("Talk to the colleague about his/her behavior", Officials_Data[[#This Row],[Column1]])), "Yes", "No")</f>
        <v>No</v>
      </c>
      <c r="AH161" s="98" t="str">
        <f>IF(ISNUMBER(SEARCH("Report immediately to direct supervisor", Officials_Data[[#This Row],[Column1]])), "Yes", "No")</f>
        <v>Yes</v>
      </c>
      <c r="AI161" s="3" t="str">
        <f>IF(ISNUMBER(SEARCH("Report immediately to internal investigation body", Officials_Data[[#This Row],[Column1]])), "Yes", "No")</f>
        <v>No</v>
      </c>
      <c r="AJ161" s="3" t="str">
        <f>IF(ISNUMBER(SEARCH("Report immediately to external investigation body", Officials_Data[[#This Row],[Column1]])), "Yes", "No")</f>
        <v>No</v>
      </c>
      <c r="AK161" s="3" t="s">
        <v>14</v>
      </c>
      <c r="AL161" s="3" t="s">
        <v>21</v>
      </c>
      <c r="AM161" s="3" t="s">
        <v>21</v>
      </c>
      <c r="AN161" s="3" t="s">
        <v>3</v>
      </c>
      <c r="AO161" s="3" t="s">
        <v>5</v>
      </c>
      <c r="AP161" s="3" t="s">
        <v>4</v>
      </c>
      <c r="AQ161" s="3" t="s">
        <v>4</v>
      </c>
      <c r="AR161" s="3"/>
      <c r="AS161" s="3" t="s">
        <v>3</v>
      </c>
      <c r="AT161" s="3" t="s">
        <v>5</v>
      </c>
      <c r="AU161" s="3" t="s">
        <v>4</v>
      </c>
      <c r="AV161" s="3" t="s">
        <v>5</v>
      </c>
      <c r="AW161" s="3" t="s">
        <v>3</v>
      </c>
      <c r="AX161" s="3" t="s">
        <v>4</v>
      </c>
      <c r="AY161" s="3" t="s">
        <v>4</v>
      </c>
      <c r="AZ161" s="3" t="s">
        <v>3</v>
      </c>
      <c r="BA161" s="3" t="s">
        <v>75</v>
      </c>
    </row>
    <row r="162" spans="1:53" ht="14.4">
      <c r="A162" t="s">
        <v>513</v>
      </c>
      <c r="B162" s="94">
        <v>12093</v>
      </c>
      <c r="C162" s="93" t="s">
        <v>712</v>
      </c>
      <c r="D162" s="88" t="s">
        <v>754</v>
      </c>
      <c r="E162" t="s">
        <v>72</v>
      </c>
      <c r="F162" t="s">
        <v>347</v>
      </c>
      <c r="G162" t="s">
        <v>22</v>
      </c>
      <c r="H162" t="s">
        <v>4</v>
      </c>
      <c r="I162" t="s">
        <v>3</v>
      </c>
      <c r="J162" t="s">
        <v>5</v>
      </c>
      <c r="K162" t="s">
        <v>3</v>
      </c>
      <c r="L162" t="s">
        <v>3</v>
      </c>
      <c r="M162" t="s">
        <v>3</v>
      </c>
      <c r="N162" t="s">
        <v>4</v>
      </c>
      <c r="O162" t="s">
        <v>4</v>
      </c>
      <c r="P162" t="s">
        <v>5</v>
      </c>
      <c r="Q162" t="s">
        <v>12</v>
      </c>
      <c r="R162" t="s">
        <v>3</v>
      </c>
      <c r="S162" t="s">
        <v>3</v>
      </c>
      <c r="T162" t="s">
        <v>3</v>
      </c>
      <c r="U162" t="s">
        <v>4</v>
      </c>
      <c r="V162" t="s">
        <v>11</v>
      </c>
      <c r="W162" t="s">
        <v>11</v>
      </c>
      <c r="X162" t="s">
        <v>3</v>
      </c>
      <c r="Y162" t="s">
        <v>5</v>
      </c>
      <c r="Z162" t="s">
        <v>4</v>
      </c>
      <c r="AA162" t="s">
        <v>4</v>
      </c>
      <c r="AB162" t="s">
        <v>4</v>
      </c>
      <c r="AC162" t="s">
        <v>4</v>
      </c>
      <c r="AD162" t="s">
        <v>3</v>
      </c>
      <c r="AE162" s="3" t="s">
        <v>129</v>
      </c>
      <c r="AF162" s="3" t="str">
        <f>IF(ISNUMBER(SEARCH("Do nothing", Officials_Data[[#This Row],[Column1]])), "Yes", "No")</f>
        <v>No</v>
      </c>
      <c r="AG162" s="98" t="str">
        <f>IF(ISNUMBER(SEARCH("Talk to the colleague about his/her behavior", Officials_Data[[#This Row],[Column1]])), "Yes", "No")</f>
        <v>No</v>
      </c>
      <c r="AH162" s="98" t="str">
        <f>IF(ISNUMBER(SEARCH("Report immediately to direct supervisor", Officials_Data[[#This Row],[Column1]])), "Yes", "No")</f>
        <v>Yes</v>
      </c>
      <c r="AI162" s="3" t="str">
        <f>IF(ISNUMBER(SEARCH("Report immediately to internal investigation body", Officials_Data[[#This Row],[Column1]])), "Yes", "No")</f>
        <v>No</v>
      </c>
      <c r="AJ162" s="3" t="str">
        <f>IF(ISNUMBER(SEARCH("Report immediately to external investigation body", Officials_Data[[#This Row],[Column1]])), "Yes", "No")</f>
        <v>No</v>
      </c>
      <c r="AK162" s="3" t="s">
        <v>14</v>
      </c>
      <c r="AL162" s="3" t="s">
        <v>21</v>
      </c>
      <c r="AM162" s="3" t="s">
        <v>21</v>
      </c>
      <c r="AN162" s="3" t="s">
        <v>3</v>
      </c>
      <c r="AO162" s="3" t="s">
        <v>3</v>
      </c>
      <c r="AP162" s="3" t="s">
        <v>3</v>
      </c>
      <c r="AQ162" s="3" t="s">
        <v>3</v>
      </c>
      <c r="AR162" s="3"/>
      <c r="AS162" s="3" t="s">
        <v>6</v>
      </c>
      <c r="AT162" s="3" t="s">
        <v>3</v>
      </c>
      <c r="AU162" s="3" t="s">
        <v>6</v>
      </c>
      <c r="AV162" s="3" t="s">
        <v>3</v>
      </c>
      <c r="AW162" s="3" t="s">
        <v>3</v>
      </c>
      <c r="AX162" s="3" t="s">
        <v>4</v>
      </c>
      <c r="AY162" s="3" t="s">
        <v>3</v>
      </c>
      <c r="AZ162" s="3" t="s">
        <v>3</v>
      </c>
      <c r="BA162" s="3" t="s">
        <v>73</v>
      </c>
    </row>
    <row r="163" spans="1:53" ht="14.4">
      <c r="A163" t="s">
        <v>514</v>
      </c>
      <c r="B163" s="94">
        <v>12094</v>
      </c>
      <c r="C163" s="93" t="s">
        <v>713</v>
      </c>
      <c r="D163" s="88" t="s">
        <v>754</v>
      </c>
      <c r="E163" t="s">
        <v>72</v>
      </c>
      <c r="F163" t="s">
        <v>350</v>
      </c>
      <c r="G163" t="s">
        <v>21</v>
      </c>
      <c r="H163" t="s">
        <v>3</v>
      </c>
      <c r="I163" t="s">
        <v>3</v>
      </c>
      <c r="J163" t="s">
        <v>4</v>
      </c>
      <c r="K163" t="s">
        <v>3</v>
      </c>
      <c r="L163" t="s">
        <v>3</v>
      </c>
      <c r="M163" t="s">
        <v>3</v>
      </c>
      <c r="N163" t="s">
        <v>3</v>
      </c>
      <c r="O163" t="s">
        <v>3</v>
      </c>
      <c r="P163" t="s">
        <v>6</v>
      </c>
      <c r="Q163" t="s">
        <v>12</v>
      </c>
      <c r="R163" t="s">
        <v>3</v>
      </c>
      <c r="S163" t="s">
        <v>3</v>
      </c>
      <c r="T163" t="s">
        <v>3</v>
      </c>
      <c r="U163" t="s">
        <v>4</v>
      </c>
      <c r="V163" t="s">
        <v>9</v>
      </c>
      <c r="W163" t="s">
        <v>9</v>
      </c>
      <c r="X163" t="s">
        <v>3</v>
      </c>
      <c r="Y163" t="s">
        <v>3</v>
      </c>
      <c r="Z163" t="s">
        <v>3</v>
      </c>
      <c r="AA163" t="s">
        <v>4</v>
      </c>
      <c r="AB163" t="s">
        <v>4</v>
      </c>
      <c r="AC163" t="s">
        <v>4</v>
      </c>
      <c r="AD163" t="s">
        <v>4</v>
      </c>
      <c r="AE163" s="3" t="s">
        <v>758</v>
      </c>
      <c r="AF163" s="3" t="str">
        <f>IF(ISNUMBER(SEARCH("Do nothing", Officials_Data[[#This Row],[Column1]])), "Yes", "No")</f>
        <v>No</v>
      </c>
      <c r="AG163" s="98" t="str">
        <f>IF(ISNUMBER(SEARCH("Talk to the colleague about his/her behavior", Officials_Data[[#This Row],[Column1]])), "Yes", "No")</f>
        <v>No</v>
      </c>
      <c r="AH163" s="98" t="str">
        <f>IF(ISNUMBER(SEARCH("Report immediately to direct supervisor", Officials_Data[[#This Row],[Column1]])), "Yes", "No")</f>
        <v>Yes</v>
      </c>
      <c r="AI163" s="3" t="str">
        <f>IF(ISNUMBER(SEARCH("Report immediately to internal investigation body", Officials_Data[[#This Row],[Column1]])), "Yes", "No")</f>
        <v>Yes</v>
      </c>
      <c r="AJ163" s="3" t="str">
        <f>IF(ISNUMBER(SEARCH("Report immediately to external investigation body", Officials_Data[[#This Row],[Column1]])), "Yes", "No")</f>
        <v>No</v>
      </c>
      <c r="AK163" s="3" t="s">
        <v>14</v>
      </c>
      <c r="AL163" s="3" t="s">
        <v>21</v>
      </c>
      <c r="AM163" s="3" t="s">
        <v>21</v>
      </c>
      <c r="AN163" s="3" t="s">
        <v>3</v>
      </c>
      <c r="AO163" s="3" t="s">
        <v>3</v>
      </c>
      <c r="AP163" s="3" t="s">
        <v>5</v>
      </c>
      <c r="AQ163" s="3" t="s">
        <v>4</v>
      </c>
      <c r="AR163" s="3"/>
      <c r="AS163" s="3" t="s">
        <v>3</v>
      </c>
      <c r="AT163" s="3" t="s">
        <v>4</v>
      </c>
      <c r="AU163" s="3" t="s">
        <v>4</v>
      </c>
      <c r="AV163" s="3" t="s">
        <v>4</v>
      </c>
      <c r="AW163" s="3" t="s">
        <v>3</v>
      </c>
      <c r="AX163" s="3" t="s">
        <v>3</v>
      </c>
      <c r="AY163" s="3" t="s">
        <v>3</v>
      </c>
      <c r="AZ163" s="3" t="s">
        <v>3</v>
      </c>
      <c r="BA163" s="3" t="s">
        <v>73</v>
      </c>
    </row>
    <row r="164" spans="1:53" ht="14.4">
      <c r="A164" t="s">
        <v>515</v>
      </c>
      <c r="B164" s="94">
        <v>12095</v>
      </c>
      <c r="C164" s="93" t="s">
        <v>688</v>
      </c>
      <c r="D164" s="88" t="s">
        <v>754</v>
      </c>
      <c r="E164" t="s">
        <v>72</v>
      </c>
      <c r="F164" t="s">
        <v>347</v>
      </c>
      <c r="G164" t="s">
        <v>22</v>
      </c>
      <c r="H164" t="s">
        <v>3</v>
      </c>
      <c r="I164" t="s">
        <v>3</v>
      </c>
      <c r="J164" t="s">
        <v>4</v>
      </c>
      <c r="K164" t="s">
        <v>3</v>
      </c>
      <c r="L164" t="s">
        <v>5</v>
      </c>
      <c r="M164" t="s">
        <v>4</v>
      </c>
      <c r="N164" t="s">
        <v>4</v>
      </c>
      <c r="O164" t="s">
        <v>4</v>
      </c>
      <c r="P164" t="s">
        <v>5</v>
      </c>
      <c r="Q164" t="s">
        <v>12</v>
      </c>
      <c r="R164" t="s">
        <v>4</v>
      </c>
      <c r="S164" t="s">
        <v>4</v>
      </c>
      <c r="T164" t="s">
        <v>4</v>
      </c>
      <c r="U164" t="s">
        <v>6</v>
      </c>
      <c r="V164" t="s">
        <v>10</v>
      </c>
      <c r="W164" t="s">
        <v>10</v>
      </c>
      <c r="X164" t="s">
        <v>4</v>
      </c>
      <c r="Y164" t="s">
        <v>6</v>
      </c>
      <c r="Z164" t="s">
        <v>4</v>
      </c>
      <c r="AA164" t="s">
        <v>4</v>
      </c>
      <c r="AB164" t="s">
        <v>4</v>
      </c>
      <c r="AC164" t="s">
        <v>4</v>
      </c>
      <c r="AD164" t="s">
        <v>4</v>
      </c>
      <c r="AE164" s="3" t="s">
        <v>129</v>
      </c>
      <c r="AF164" s="3" t="str">
        <f>IF(ISNUMBER(SEARCH("Do nothing", Officials_Data[[#This Row],[Column1]])), "Yes", "No")</f>
        <v>No</v>
      </c>
      <c r="AG164" s="98" t="str">
        <f>IF(ISNUMBER(SEARCH("Talk to the colleague about his/her behavior", Officials_Data[[#This Row],[Column1]])), "Yes", "No")</f>
        <v>No</v>
      </c>
      <c r="AH164" s="98" t="str">
        <f>IF(ISNUMBER(SEARCH("Report immediately to direct supervisor", Officials_Data[[#This Row],[Column1]])), "Yes", "No")</f>
        <v>Yes</v>
      </c>
      <c r="AI164" s="3" t="str">
        <f>IF(ISNUMBER(SEARCH("Report immediately to internal investigation body", Officials_Data[[#This Row],[Column1]])), "Yes", "No")</f>
        <v>No</v>
      </c>
      <c r="AJ164" s="3" t="str">
        <f>IF(ISNUMBER(SEARCH("Report immediately to external investigation body", Officials_Data[[#This Row],[Column1]])), "Yes", "No")</f>
        <v>No</v>
      </c>
      <c r="AK164" s="3" t="s">
        <v>14</v>
      </c>
      <c r="AL164" s="3" t="s">
        <v>21</v>
      </c>
      <c r="AM164" s="3" t="s">
        <v>21</v>
      </c>
      <c r="AN164" s="3" t="s">
        <v>3</v>
      </c>
      <c r="AO164" s="3" t="s">
        <v>4</v>
      </c>
      <c r="AP164" s="3" t="s">
        <v>3</v>
      </c>
      <c r="AQ164" s="3" t="s">
        <v>3</v>
      </c>
      <c r="AR164" s="3"/>
      <c r="AS164" s="3" t="s">
        <v>4</v>
      </c>
      <c r="AT164" s="3" t="s">
        <v>3</v>
      </c>
      <c r="AU164" s="3" t="s">
        <v>4</v>
      </c>
      <c r="AV164" s="3" t="s">
        <v>4</v>
      </c>
      <c r="AW164" s="3" t="s">
        <v>3</v>
      </c>
      <c r="AX164" s="3" t="s">
        <v>3</v>
      </c>
      <c r="AY164" s="3" t="s">
        <v>3</v>
      </c>
      <c r="AZ164" s="3" t="s">
        <v>4</v>
      </c>
      <c r="BA164" s="3" t="s">
        <v>73</v>
      </c>
    </row>
    <row r="165" spans="1:53" ht="14.4">
      <c r="A165" t="s">
        <v>516</v>
      </c>
      <c r="B165" s="94">
        <v>12100</v>
      </c>
      <c r="C165" s="93" t="s">
        <v>714</v>
      </c>
      <c r="D165" s="88" t="s">
        <v>754</v>
      </c>
      <c r="E165" t="s">
        <v>74</v>
      </c>
      <c r="F165" t="s">
        <v>346</v>
      </c>
      <c r="G165" t="s">
        <v>21</v>
      </c>
      <c r="H165" t="s">
        <v>3</v>
      </c>
      <c r="I165" t="s">
        <v>3</v>
      </c>
      <c r="J165" t="s">
        <v>4</v>
      </c>
      <c r="K165" t="s">
        <v>3</v>
      </c>
      <c r="L165" t="s">
        <v>3</v>
      </c>
      <c r="M165" t="s">
        <v>3</v>
      </c>
      <c r="N165" t="s">
        <v>4</v>
      </c>
      <c r="O165" t="s">
        <v>4</v>
      </c>
      <c r="P165" t="s">
        <v>6</v>
      </c>
      <c r="Q165" t="s">
        <v>12</v>
      </c>
      <c r="R165" t="s">
        <v>3</v>
      </c>
      <c r="S165" t="s">
        <v>3</v>
      </c>
      <c r="T165" t="s">
        <v>3</v>
      </c>
      <c r="U165" t="s">
        <v>3</v>
      </c>
      <c r="V165" t="s">
        <v>9</v>
      </c>
      <c r="W165" t="s">
        <v>9</v>
      </c>
      <c r="X165" t="s">
        <v>3</v>
      </c>
      <c r="Y165" t="s">
        <v>6</v>
      </c>
      <c r="Z165" t="s">
        <v>3</v>
      </c>
      <c r="AA165" t="s">
        <v>3</v>
      </c>
      <c r="AB165" t="s">
        <v>3</v>
      </c>
      <c r="AC165" t="s">
        <v>4</v>
      </c>
      <c r="AD165" t="s">
        <v>4</v>
      </c>
      <c r="AE165" s="3" t="s">
        <v>131</v>
      </c>
      <c r="AF165" s="3" t="str">
        <f>IF(ISNUMBER(SEARCH("Do nothing", Officials_Data[[#This Row],[Column1]])), "Yes", "No")</f>
        <v>No</v>
      </c>
      <c r="AG165" s="98" t="str">
        <f>IF(ISNUMBER(SEARCH("Talk to the colleague about his/her behavior", Officials_Data[[#This Row],[Column1]])), "Yes", "No")</f>
        <v>No</v>
      </c>
      <c r="AH165" s="98" t="str">
        <f>IF(ISNUMBER(SEARCH("Report immediately to direct supervisor", Officials_Data[[#This Row],[Column1]])), "Yes", "No")</f>
        <v>No</v>
      </c>
      <c r="AI165" s="3" t="str">
        <f>IF(ISNUMBER(SEARCH("Report immediately to internal investigation body", Officials_Data[[#This Row],[Column1]])), "Yes", "No")</f>
        <v>Yes</v>
      </c>
      <c r="AJ165" s="3" t="str">
        <f>IF(ISNUMBER(SEARCH("Report immediately to external investigation body", Officials_Data[[#This Row],[Column1]])), "Yes", "No")</f>
        <v>No</v>
      </c>
      <c r="AK165" s="3" t="s">
        <v>14</v>
      </c>
      <c r="AL165" s="3" t="s">
        <v>21</v>
      </c>
      <c r="AM165" s="3" t="s">
        <v>21</v>
      </c>
      <c r="AN165" s="3" t="s">
        <v>3</v>
      </c>
      <c r="AO165" s="3" t="s">
        <v>4</v>
      </c>
      <c r="AP165" s="3" t="s">
        <v>5</v>
      </c>
      <c r="AQ165" s="3" t="s">
        <v>3</v>
      </c>
      <c r="AR165" s="3"/>
      <c r="AS165" s="3" t="s">
        <v>4</v>
      </c>
      <c r="AT165" s="3" t="s">
        <v>5</v>
      </c>
      <c r="AU165" s="3" t="s">
        <v>4</v>
      </c>
      <c r="AV165" s="3" t="s">
        <v>4</v>
      </c>
      <c r="AW165" s="3" t="s">
        <v>3</v>
      </c>
      <c r="AX165" s="3" t="s">
        <v>4</v>
      </c>
      <c r="AY165" s="3" t="s">
        <v>4</v>
      </c>
      <c r="AZ165" s="3" t="s">
        <v>4</v>
      </c>
      <c r="BA165" s="3" t="s">
        <v>75</v>
      </c>
    </row>
    <row r="166" spans="1:53" ht="14.4">
      <c r="A166" t="s">
        <v>517</v>
      </c>
      <c r="B166" s="94">
        <v>12101</v>
      </c>
      <c r="C166" s="93" t="s">
        <v>688</v>
      </c>
      <c r="D166" s="88" t="s">
        <v>754</v>
      </c>
      <c r="E166" t="s">
        <v>74</v>
      </c>
      <c r="F166" t="s">
        <v>347</v>
      </c>
      <c r="G166" t="s">
        <v>22</v>
      </c>
      <c r="H166" t="s">
        <v>4</v>
      </c>
      <c r="I166" t="s">
        <v>4</v>
      </c>
      <c r="J166" t="s">
        <v>4</v>
      </c>
      <c r="K166" t="s">
        <v>3</v>
      </c>
      <c r="L166" t="s">
        <v>4</v>
      </c>
      <c r="M166" t="s">
        <v>4</v>
      </c>
      <c r="N166" t="s">
        <v>4</v>
      </c>
      <c r="O166" t="s">
        <v>5</v>
      </c>
      <c r="P166" t="s">
        <v>4</v>
      </c>
      <c r="Q166" t="s">
        <v>11</v>
      </c>
      <c r="R166" t="s">
        <v>4</v>
      </c>
      <c r="S166" t="s">
        <v>4</v>
      </c>
      <c r="T166" t="s">
        <v>5</v>
      </c>
      <c r="U166" t="s">
        <v>5</v>
      </c>
      <c r="V166" t="s">
        <v>10</v>
      </c>
      <c r="W166" t="s">
        <v>11</v>
      </c>
      <c r="X166" t="s">
        <v>5</v>
      </c>
      <c r="Y166" t="s">
        <v>5</v>
      </c>
      <c r="Z166" t="s">
        <v>4</v>
      </c>
      <c r="AA166" t="s">
        <v>4</v>
      </c>
      <c r="AB166" t="s">
        <v>4</v>
      </c>
      <c r="AC166" t="s">
        <v>4</v>
      </c>
      <c r="AD166" t="s">
        <v>4</v>
      </c>
      <c r="AE166" s="3" t="s">
        <v>129</v>
      </c>
      <c r="AF166" s="3" t="str">
        <f>IF(ISNUMBER(SEARCH("Do nothing", Officials_Data[[#This Row],[Column1]])), "Yes", "No")</f>
        <v>No</v>
      </c>
      <c r="AG166" s="98" t="str">
        <f>IF(ISNUMBER(SEARCH("Talk to the colleague about his/her behavior", Officials_Data[[#This Row],[Column1]])), "Yes", "No")</f>
        <v>No</v>
      </c>
      <c r="AH166" s="98" t="str">
        <f>IF(ISNUMBER(SEARCH("Report immediately to direct supervisor", Officials_Data[[#This Row],[Column1]])), "Yes", "No")</f>
        <v>Yes</v>
      </c>
      <c r="AI166" s="3" t="str">
        <f>IF(ISNUMBER(SEARCH("Report immediately to internal investigation body", Officials_Data[[#This Row],[Column1]])), "Yes", "No")</f>
        <v>No</v>
      </c>
      <c r="AJ166" s="3" t="str">
        <f>IF(ISNUMBER(SEARCH("Report immediately to external investigation body", Officials_Data[[#This Row],[Column1]])), "Yes", "No")</f>
        <v>No</v>
      </c>
      <c r="AK166" s="3" t="s">
        <v>14</v>
      </c>
      <c r="AL166" s="3" t="s">
        <v>21</v>
      </c>
      <c r="AM166" s="3" t="s">
        <v>21</v>
      </c>
      <c r="AN166" s="3" t="s">
        <v>4</v>
      </c>
      <c r="AO166" s="3" t="s">
        <v>4</v>
      </c>
      <c r="AP166" s="3" t="s">
        <v>4</v>
      </c>
      <c r="AQ166" s="3" t="s">
        <v>4</v>
      </c>
      <c r="AR166" s="3"/>
      <c r="AS166" s="3" t="s">
        <v>4</v>
      </c>
      <c r="AT166" s="3" t="s">
        <v>3</v>
      </c>
      <c r="AU166" s="3" t="s">
        <v>4</v>
      </c>
      <c r="AV166" s="3" t="s">
        <v>4</v>
      </c>
      <c r="AW166" s="3" t="s">
        <v>3</v>
      </c>
      <c r="AX166" s="3" t="s">
        <v>4</v>
      </c>
      <c r="AY166" s="3" t="s">
        <v>4</v>
      </c>
      <c r="AZ166" s="3" t="s">
        <v>4</v>
      </c>
      <c r="BA166" s="3" t="s">
        <v>75</v>
      </c>
    </row>
    <row r="167" spans="1:53" ht="14.4">
      <c r="A167" t="s">
        <v>518</v>
      </c>
      <c r="B167" s="94">
        <v>12102</v>
      </c>
      <c r="C167" s="93" t="s">
        <v>688</v>
      </c>
      <c r="D167" s="88" t="s">
        <v>754</v>
      </c>
      <c r="E167" t="s">
        <v>74</v>
      </c>
      <c r="F167" t="s">
        <v>347</v>
      </c>
      <c r="G167" t="s">
        <v>22</v>
      </c>
      <c r="H167" t="s">
        <v>3</v>
      </c>
      <c r="I167" t="s">
        <v>4</v>
      </c>
      <c r="J167" t="s">
        <v>6</v>
      </c>
      <c r="K167" t="s">
        <v>3</v>
      </c>
      <c r="L167" t="s">
        <v>3</v>
      </c>
      <c r="M167" t="s">
        <v>4</v>
      </c>
      <c r="N167" t="s">
        <v>4</v>
      </c>
      <c r="O167" t="s">
        <v>5</v>
      </c>
      <c r="P167" t="s">
        <v>4</v>
      </c>
      <c r="Q167" t="s">
        <v>12</v>
      </c>
      <c r="R167" t="s">
        <v>5</v>
      </c>
      <c r="S167" t="s">
        <v>5</v>
      </c>
      <c r="T167" t="s">
        <v>4</v>
      </c>
      <c r="U167" t="s">
        <v>4</v>
      </c>
      <c r="V167" t="s">
        <v>11</v>
      </c>
      <c r="W167" t="s">
        <v>10</v>
      </c>
      <c r="X167" t="s">
        <v>3</v>
      </c>
      <c r="Y167" t="s">
        <v>5</v>
      </c>
      <c r="Z167" t="s">
        <v>4</v>
      </c>
      <c r="AA167" t="s">
        <v>4</v>
      </c>
      <c r="AB167" t="s">
        <v>5</v>
      </c>
      <c r="AC167" t="s">
        <v>6</v>
      </c>
      <c r="AD167" t="s">
        <v>5</v>
      </c>
      <c r="AE167" s="3" t="s">
        <v>763</v>
      </c>
      <c r="AF167" s="3" t="str">
        <f>IF(ISNUMBER(SEARCH("Do nothing", Officials_Data[[#This Row],[Column1]])), "Yes", "No")</f>
        <v>No</v>
      </c>
      <c r="AG167" s="98" t="str">
        <f>IF(ISNUMBER(SEARCH("Talk to the colleague about his/her behavior", Officials_Data[[#This Row],[Column1]])), "Yes", "No")</f>
        <v>No</v>
      </c>
      <c r="AH167" s="98" t="str">
        <f>IF(ISNUMBER(SEARCH("Report immediately to direct supervisor", Officials_Data[[#This Row],[Column1]])), "Yes", "No")</f>
        <v>Yes</v>
      </c>
      <c r="AI167" s="3" t="str">
        <f>IF(ISNUMBER(SEARCH("Report immediately to internal investigation body", Officials_Data[[#This Row],[Column1]])), "Yes", "No")</f>
        <v>No</v>
      </c>
      <c r="AJ167" s="3" t="str">
        <f>IF(ISNUMBER(SEARCH("Report immediately to external investigation body", Officials_Data[[#This Row],[Column1]])), "Yes", "No")</f>
        <v>Yes</v>
      </c>
      <c r="AK167" s="3" t="s">
        <v>14</v>
      </c>
      <c r="AL167" s="3" t="s">
        <v>21</v>
      </c>
      <c r="AM167" s="3" t="s">
        <v>21</v>
      </c>
      <c r="AN167" s="3" t="s">
        <v>3</v>
      </c>
      <c r="AO167" s="3" t="s">
        <v>4</v>
      </c>
      <c r="AP167" s="3" t="s">
        <v>3</v>
      </c>
      <c r="AQ167" s="3" t="s">
        <v>3</v>
      </c>
      <c r="AR167" s="3"/>
      <c r="AS167" s="3" t="s">
        <v>6</v>
      </c>
      <c r="AT167" s="3" t="s">
        <v>3</v>
      </c>
      <c r="AU167" s="3" t="s">
        <v>6</v>
      </c>
      <c r="AV167" s="3" t="s">
        <v>4</v>
      </c>
      <c r="AW167" s="3" t="s">
        <v>4</v>
      </c>
      <c r="AX167" s="3" t="s">
        <v>6</v>
      </c>
      <c r="AY167" s="3" t="s">
        <v>3</v>
      </c>
      <c r="AZ167" s="3" t="s">
        <v>3</v>
      </c>
      <c r="BA167" s="3" t="s">
        <v>75</v>
      </c>
    </row>
    <row r="168" spans="1:53" ht="14.4">
      <c r="A168" t="s">
        <v>519</v>
      </c>
      <c r="B168" s="94">
        <v>12103</v>
      </c>
      <c r="C168" s="93" t="s">
        <v>688</v>
      </c>
      <c r="D168" s="88" t="s">
        <v>754</v>
      </c>
      <c r="E168" t="s">
        <v>72</v>
      </c>
      <c r="F168" t="s">
        <v>347</v>
      </c>
      <c r="G168" t="s">
        <v>22</v>
      </c>
      <c r="H168" t="s">
        <v>5</v>
      </c>
      <c r="I168" t="s">
        <v>4</v>
      </c>
      <c r="J168" t="s">
        <v>4</v>
      </c>
      <c r="K168" t="s">
        <v>4</v>
      </c>
      <c r="L168" t="s">
        <v>4</v>
      </c>
      <c r="M168" t="s">
        <v>3</v>
      </c>
      <c r="N168" t="s">
        <v>3</v>
      </c>
      <c r="O168" t="s">
        <v>4</v>
      </c>
      <c r="P168" t="s">
        <v>5</v>
      </c>
      <c r="Q168" t="s">
        <v>12</v>
      </c>
      <c r="R168" t="s">
        <v>4</v>
      </c>
      <c r="S168" t="s">
        <v>4</v>
      </c>
      <c r="T168" t="s">
        <v>3</v>
      </c>
      <c r="U168" t="s">
        <v>5</v>
      </c>
      <c r="V168" t="s">
        <v>10</v>
      </c>
      <c r="W168" t="s">
        <v>10</v>
      </c>
      <c r="X168" t="s">
        <v>4</v>
      </c>
      <c r="Y168" t="s">
        <v>3</v>
      </c>
      <c r="Z168" t="s">
        <v>4</v>
      </c>
      <c r="AA168" t="s">
        <v>4</v>
      </c>
      <c r="AB168" t="s">
        <v>3</v>
      </c>
      <c r="AC168" t="s">
        <v>3</v>
      </c>
      <c r="AD168" t="s">
        <v>4</v>
      </c>
      <c r="AE168" s="3" t="s">
        <v>758</v>
      </c>
      <c r="AF168" s="3" t="str">
        <f>IF(ISNUMBER(SEARCH("Do nothing", Officials_Data[[#This Row],[Column1]])), "Yes", "No")</f>
        <v>No</v>
      </c>
      <c r="AG168" s="98" t="str">
        <f>IF(ISNUMBER(SEARCH("Talk to the colleague about his/her behavior", Officials_Data[[#This Row],[Column1]])), "Yes", "No")</f>
        <v>No</v>
      </c>
      <c r="AH168" s="98" t="str">
        <f>IF(ISNUMBER(SEARCH("Report immediately to direct supervisor", Officials_Data[[#This Row],[Column1]])), "Yes", "No")</f>
        <v>Yes</v>
      </c>
      <c r="AI168" s="3" t="str">
        <f>IF(ISNUMBER(SEARCH("Report immediately to internal investigation body", Officials_Data[[#This Row],[Column1]])), "Yes", "No")</f>
        <v>Yes</v>
      </c>
      <c r="AJ168" s="3" t="str">
        <f>IF(ISNUMBER(SEARCH("Report immediately to external investigation body", Officials_Data[[#This Row],[Column1]])), "Yes", "No")</f>
        <v>No</v>
      </c>
      <c r="AK168" s="3" t="s">
        <v>14</v>
      </c>
      <c r="AL168" s="3" t="s">
        <v>21</v>
      </c>
      <c r="AM168" s="3" t="s">
        <v>21</v>
      </c>
      <c r="AN168" s="3" t="s">
        <v>3</v>
      </c>
      <c r="AO168" s="3" t="s">
        <v>4</v>
      </c>
      <c r="AP168" s="3" t="s">
        <v>4</v>
      </c>
      <c r="AQ168" s="3" t="s">
        <v>4</v>
      </c>
      <c r="AR168" s="3"/>
      <c r="AS168" s="3" t="s">
        <v>4</v>
      </c>
      <c r="AT168" s="3" t="s">
        <v>3</v>
      </c>
      <c r="AU168" s="3" t="s">
        <v>5</v>
      </c>
      <c r="AV168" s="3" t="s">
        <v>4</v>
      </c>
      <c r="AW168" s="3" t="s">
        <v>4</v>
      </c>
      <c r="AX168" s="3" t="s">
        <v>4</v>
      </c>
      <c r="AY168" s="3" t="s">
        <v>4</v>
      </c>
      <c r="AZ168" s="3" t="s">
        <v>3</v>
      </c>
      <c r="BA168" s="3" t="s">
        <v>75</v>
      </c>
    </row>
    <row r="169" spans="1:53" ht="14.4">
      <c r="A169" t="s">
        <v>520</v>
      </c>
      <c r="B169" s="94">
        <v>12104</v>
      </c>
      <c r="C169" s="93" t="s">
        <v>688</v>
      </c>
      <c r="D169" s="88" t="s">
        <v>754</v>
      </c>
      <c r="E169" t="s">
        <v>74</v>
      </c>
      <c r="F169" t="s">
        <v>347</v>
      </c>
      <c r="G169" t="s">
        <v>22</v>
      </c>
      <c r="H169" t="s">
        <v>3</v>
      </c>
      <c r="I169" t="s">
        <v>4</v>
      </c>
      <c r="J169" t="s">
        <v>4</v>
      </c>
      <c r="K169" t="s">
        <v>4</v>
      </c>
      <c r="L169" t="s">
        <v>4</v>
      </c>
      <c r="M169" t="s">
        <v>4</v>
      </c>
      <c r="N169" t="s">
        <v>4</v>
      </c>
      <c r="O169" t="s">
        <v>4</v>
      </c>
      <c r="P169" t="s">
        <v>5</v>
      </c>
      <c r="Q169" t="s">
        <v>12</v>
      </c>
      <c r="R169" t="s">
        <v>4</v>
      </c>
      <c r="S169" t="s">
        <v>4</v>
      </c>
      <c r="T169" t="s">
        <v>4</v>
      </c>
      <c r="U169" t="s">
        <v>4</v>
      </c>
      <c r="V169" t="s">
        <v>9</v>
      </c>
      <c r="W169" t="s">
        <v>9</v>
      </c>
      <c r="X169" t="s">
        <v>4</v>
      </c>
      <c r="Y169" t="s">
        <v>4</v>
      </c>
      <c r="Z169" t="s">
        <v>4</v>
      </c>
      <c r="AA169" t="s">
        <v>4</v>
      </c>
      <c r="AB169" t="s">
        <v>5</v>
      </c>
      <c r="AC169" t="s">
        <v>3</v>
      </c>
      <c r="AD169" t="s">
        <v>3</v>
      </c>
      <c r="AE169" s="3" t="s">
        <v>129</v>
      </c>
      <c r="AF169" s="3" t="str">
        <f>IF(ISNUMBER(SEARCH("Do nothing", Officials_Data[[#This Row],[Column1]])), "Yes", "No")</f>
        <v>No</v>
      </c>
      <c r="AG169" s="98" t="str">
        <f>IF(ISNUMBER(SEARCH("Talk to the colleague about his/her behavior", Officials_Data[[#This Row],[Column1]])), "Yes", "No")</f>
        <v>No</v>
      </c>
      <c r="AH169" s="98" t="str">
        <f>IF(ISNUMBER(SEARCH("Report immediately to direct supervisor", Officials_Data[[#This Row],[Column1]])), "Yes", "No")</f>
        <v>Yes</v>
      </c>
      <c r="AI169" s="3" t="str">
        <f>IF(ISNUMBER(SEARCH("Report immediately to internal investigation body", Officials_Data[[#This Row],[Column1]])), "Yes", "No")</f>
        <v>No</v>
      </c>
      <c r="AJ169" s="3" t="str">
        <f>IF(ISNUMBER(SEARCH("Report immediately to external investigation body", Officials_Data[[#This Row],[Column1]])), "Yes", "No")</f>
        <v>No</v>
      </c>
      <c r="AK169" s="3" t="s">
        <v>14</v>
      </c>
      <c r="AL169" s="3" t="s">
        <v>21</v>
      </c>
      <c r="AM169" s="3" t="s">
        <v>21</v>
      </c>
      <c r="AN169" s="3" t="s">
        <v>4</v>
      </c>
      <c r="AO169" s="3" t="s">
        <v>3</v>
      </c>
      <c r="AP169" s="3" t="s">
        <v>5</v>
      </c>
      <c r="AQ169" s="3" t="s">
        <v>4</v>
      </c>
      <c r="AR169" s="3"/>
      <c r="AS169" s="3" t="s">
        <v>5</v>
      </c>
      <c r="AT169" s="3" t="s">
        <v>5</v>
      </c>
      <c r="AU169" s="3" t="s">
        <v>4</v>
      </c>
      <c r="AV169" s="3" t="s">
        <v>4</v>
      </c>
      <c r="AW169" s="3" t="s">
        <v>4</v>
      </c>
      <c r="AX169" s="3" t="s">
        <v>4</v>
      </c>
      <c r="AY169" s="3" t="s">
        <v>4</v>
      </c>
      <c r="AZ169" s="3" t="s">
        <v>3</v>
      </c>
      <c r="BA169" s="3" t="s">
        <v>75</v>
      </c>
    </row>
    <row r="170" spans="1:53" ht="14.4">
      <c r="A170" t="s">
        <v>521</v>
      </c>
      <c r="B170" s="94">
        <v>12106</v>
      </c>
      <c r="C170" s="93" t="s">
        <v>688</v>
      </c>
      <c r="D170" s="88" t="s">
        <v>754</v>
      </c>
      <c r="E170" t="s">
        <v>72</v>
      </c>
      <c r="F170" t="s">
        <v>347</v>
      </c>
      <c r="G170" t="s">
        <v>22</v>
      </c>
      <c r="H170" t="s">
        <v>3</v>
      </c>
      <c r="I170" t="s">
        <v>3</v>
      </c>
      <c r="J170" t="s">
        <v>3</v>
      </c>
      <c r="K170" t="s">
        <v>3</v>
      </c>
      <c r="L170" t="s">
        <v>3</v>
      </c>
      <c r="M170" t="s">
        <v>3</v>
      </c>
      <c r="N170" t="s">
        <v>3</v>
      </c>
      <c r="O170" t="s">
        <v>4</v>
      </c>
      <c r="P170" t="s">
        <v>5</v>
      </c>
      <c r="Q170" t="s">
        <v>12</v>
      </c>
      <c r="R170" t="s">
        <v>3</v>
      </c>
      <c r="S170" t="s">
        <v>3</v>
      </c>
      <c r="T170" t="s">
        <v>3</v>
      </c>
      <c r="U170" t="s">
        <v>3</v>
      </c>
      <c r="V170" t="s">
        <v>9</v>
      </c>
      <c r="W170" t="s">
        <v>10</v>
      </c>
      <c r="X170" t="s">
        <v>4</v>
      </c>
      <c r="Y170" t="s">
        <v>5</v>
      </c>
      <c r="Z170" t="s">
        <v>4</v>
      </c>
      <c r="AA170" t="s">
        <v>4</v>
      </c>
      <c r="AB170" t="s">
        <v>4</v>
      </c>
      <c r="AC170" t="s">
        <v>3</v>
      </c>
      <c r="AD170" t="s">
        <v>4</v>
      </c>
      <c r="AE170" s="3" t="s">
        <v>756</v>
      </c>
      <c r="AF170" s="3" t="str">
        <f>IF(ISNUMBER(SEARCH("Do nothing", Officials_Data[[#This Row],[Column1]])), "Yes", "No")</f>
        <v>No</v>
      </c>
      <c r="AG170" s="98" t="str">
        <f>IF(ISNUMBER(SEARCH("Talk to the colleague about his/her behavior", Officials_Data[[#This Row],[Column1]])), "Yes", "No")</f>
        <v>Yes</v>
      </c>
      <c r="AH170" s="98" t="str">
        <f>IF(ISNUMBER(SEARCH("Report immediately to direct supervisor", Officials_Data[[#This Row],[Column1]])), "Yes", "No")</f>
        <v>Yes</v>
      </c>
      <c r="AI170" s="3" t="str">
        <f>IF(ISNUMBER(SEARCH("Report immediately to internal investigation body", Officials_Data[[#This Row],[Column1]])), "Yes", "No")</f>
        <v>No</v>
      </c>
      <c r="AJ170" s="3" t="str">
        <f>IF(ISNUMBER(SEARCH("Report immediately to external investigation body", Officials_Data[[#This Row],[Column1]])), "Yes", "No")</f>
        <v>No</v>
      </c>
      <c r="AK170" s="3" t="s">
        <v>14</v>
      </c>
      <c r="AL170" s="3" t="s">
        <v>21</v>
      </c>
      <c r="AM170" s="3" t="s">
        <v>21</v>
      </c>
      <c r="AN170" s="3" t="s">
        <v>3</v>
      </c>
      <c r="AO170" s="3" t="s">
        <v>4</v>
      </c>
      <c r="AP170" s="3" t="s">
        <v>3</v>
      </c>
      <c r="AQ170" s="3" t="s">
        <v>3</v>
      </c>
      <c r="AR170" s="3"/>
      <c r="AS170" s="3" t="s">
        <v>3</v>
      </c>
      <c r="AT170" s="3" t="s">
        <v>6</v>
      </c>
      <c r="AU170" s="3" t="s">
        <v>4</v>
      </c>
      <c r="AV170" s="3" t="s">
        <v>5</v>
      </c>
      <c r="AW170" s="3" t="s">
        <v>3</v>
      </c>
      <c r="AX170" s="3" t="s">
        <v>5</v>
      </c>
      <c r="AY170" s="3" t="s">
        <v>6</v>
      </c>
      <c r="AZ170" s="3" t="s">
        <v>3</v>
      </c>
      <c r="BA170" s="3" t="s">
        <v>75</v>
      </c>
    </row>
    <row r="171" spans="1:53" ht="14.4">
      <c r="A171" t="s">
        <v>522</v>
      </c>
      <c r="B171" s="94">
        <v>12107</v>
      </c>
      <c r="C171" s="93" t="s">
        <v>688</v>
      </c>
      <c r="D171" s="88" t="s">
        <v>754</v>
      </c>
      <c r="E171" t="s">
        <v>74</v>
      </c>
      <c r="F171" t="s">
        <v>347</v>
      </c>
      <c r="G171" t="s">
        <v>22</v>
      </c>
      <c r="H171" t="s">
        <v>4</v>
      </c>
      <c r="I171" t="s">
        <v>5</v>
      </c>
      <c r="J171" t="s">
        <v>5</v>
      </c>
      <c r="K171" t="s">
        <v>4</v>
      </c>
      <c r="L171" t="s">
        <v>4</v>
      </c>
      <c r="M171" t="s">
        <v>5</v>
      </c>
      <c r="N171" t="s">
        <v>5</v>
      </c>
      <c r="O171" t="s">
        <v>4</v>
      </c>
      <c r="P171" t="s">
        <v>5</v>
      </c>
      <c r="Q171" t="s">
        <v>12</v>
      </c>
      <c r="R171" t="s">
        <v>4</v>
      </c>
      <c r="S171" t="s">
        <v>4</v>
      </c>
      <c r="T171" t="s">
        <v>4</v>
      </c>
      <c r="U171" t="s">
        <v>4</v>
      </c>
      <c r="V171" t="s">
        <v>9</v>
      </c>
      <c r="W171" t="s">
        <v>11</v>
      </c>
      <c r="X171" t="s">
        <v>4</v>
      </c>
      <c r="Y171" t="s">
        <v>4</v>
      </c>
      <c r="Z171" t="s">
        <v>4</v>
      </c>
      <c r="AA171" t="s">
        <v>5</v>
      </c>
      <c r="AB171" t="s">
        <v>5</v>
      </c>
      <c r="AC171" t="s">
        <v>4</v>
      </c>
      <c r="AD171" t="s">
        <v>4</v>
      </c>
      <c r="AE171" s="3" t="s">
        <v>129</v>
      </c>
      <c r="AF171" s="3" t="str">
        <f>IF(ISNUMBER(SEARCH("Do nothing", Officials_Data[[#This Row],[Column1]])), "Yes", "No")</f>
        <v>No</v>
      </c>
      <c r="AG171" s="98" t="str">
        <f>IF(ISNUMBER(SEARCH("Talk to the colleague about his/her behavior", Officials_Data[[#This Row],[Column1]])), "Yes", "No")</f>
        <v>No</v>
      </c>
      <c r="AH171" s="98" t="str">
        <f>IF(ISNUMBER(SEARCH("Report immediately to direct supervisor", Officials_Data[[#This Row],[Column1]])), "Yes", "No")</f>
        <v>Yes</v>
      </c>
      <c r="AI171" s="3" t="str">
        <f>IF(ISNUMBER(SEARCH("Report immediately to internal investigation body", Officials_Data[[#This Row],[Column1]])), "Yes", "No")</f>
        <v>No</v>
      </c>
      <c r="AJ171" s="3" t="str">
        <f>IF(ISNUMBER(SEARCH("Report immediately to external investigation body", Officials_Data[[#This Row],[Column1]])), "Yes", "No")</f>
        <v>No</v>
      </c>
      <c r="AK171" s="3" t="s">
        <v>14</v>
      </c>
      <c r="AL171" s="3" t="s">
        <v>21</v>
      </c>
      <c r="AM171" s="3" t="s">
        <v>22</v>
      </c>
      <c r="AN171" s="3" t="s">
        <v>4</v>
      </c>
      <c r="AO171" s="3" t="s">
        <v>5</v>
      </c>
      <c r="AP171" s="3" t="s">
        <v>4</v>
      </c>
      <c r="AQ171" s="3" t="s">
        <v>4</v>
      </c>
      <c r="AR171" s="3"/>
      <c r="AS171" s="3" t="s">
        <v>6</v>
      </c>
      <c r="AT171" s="3" t="s">
        <v>3</v>
      </c>
      <c r="AU171" s="3" t="s">
        <v>4</v>
      </c>
      <c r="AV171" s="3" t="s">
        <v>4</v>
      </c>
      <c r="AW171" s="3" t="s">
        <v>3</v>
      </c>
      <c r="AX171" s="3" t="s">
        <v>4</v>
      </c>
      <c r="AY171" s="3" t="s">
        <v>4</v>
      </c>
      <c r="AZ171" s="3" t="s">
        <v>4</v>
      </c>
      <c r="BA171" s="3" t="s">
        <v>73</v>
      </c>
    </row>
    <row r="172" spans="1:53" ht="14.4">
      <c r="A172" t="s">
        <v>523</v>
      </c>
      <c r="B172" s="94">
        <v>12108</v>
      </c>
      <c r="C172" s="93" t="s">
        <v>688</v>
      </c>
      <c r="D172" s="88" t="s">
        <v>754</v>
      </c>
      <c r="E172" t="s">
        <v>74</v>
      </c>
      <c r="F172" t="s">
        <v>350</v>
      </c>
      <c r="G172" t="s">
        <v>22</v>
      </c>
      <c r="H172" t="s">
        <v>3</v>
      </c>
      <c r="I172" t="s">
        <v>3</v>
      </c>
      <c r="J172" t="s">
        <v>5</v>
      </c>
      <c r="K172" t="s">
        <v>3</v>
      </c>
      <c r="L172" t="s">
        <v>4</v>
      </c>
      <c r="M172" t="s">
        <v>3</v>
      </c>
      <c r="N172" t="s">
        <v>3</v>
      </c>
      <c r="O172" t="s">
        <v>4</v>
      </c>
      <c r="P172" t="s">
        <v>4</v>
      </c>
      <c r="Q172" t="s">
        <v>12</v>
      </c>
      <c r="R172" t="s">
        <v>3</v>
      </c>
      <c r="S172" t="s">
        <v>3</v>
      </c>
      <c r="T172" t="s">
        <v>3</v>
      </c>
      <c r="U172" t="s">
        <v>4</v>
      </c>
      <c r="V172" t="s">
        <v>9</v>
      </c>
      <c r="W172" t="s">
        <v>12</v>
      </c>
      <c r="X172" t="s">
        <v>3</v>
      </c>
      <c r="Y172" t="s">
        <v>5</v>
      </c>
      <c r="Z172" t="s">
        <v>3</v>
      </c>
      <c r="AA172" t="s">
        <v>3</v>
      </c>
      <c r="AB172" t="s">
        <v>3</v>
      </c>
      <c r="AC172" t="s">
        <v>5</v>
      </c>
      <c r="AD172" t="s">
        <v>3</v>
      </c>
      <c r="AE172" s="3" t="s">
        <v>129</v>
      </c>
      <c r="AF172" s="3" t="str">
        <f>IF(ISNUMBER(SEARCH("Do nothing", Officials_Data[[#This Row],[Column1]])), "Yes", "No")</f>
        <v>No</v>
      </c>
      <c r="AG172" s="98" t="str">
        <f>IF(ISNUMBER(SEARCH("Talk to the colleague about his/her behavior", Officials_Data[[#This Row],[Column1]])), "Yes", "No")</f>
        <v>No</v>
      </c>
      <c r="AH172" s="98" t="str">
        <f>IF(ISNUMBER(SEARCH("Report immediately to direct supervisor", Officials_Data[[#This Row],[Column1]])), "Yes", "No")</f>
        <v>Yes</v>
      </c>
      <c r="AI172" s="3" t="str">
        <f>IF(ISNUMBER(SEARCH("Report immediately to internal investigation body", Officials_Data[[#This Row],[Column1]])), "Yes", "No")</f>
        <v>No</v>
      </c>
      <c r="AJ172" s="3" t="str">
        <f>IF(ISNUMBER(SEARCH("Report immediately to external investigation body", Officials_Data[[#This Row],[Column1]])), "Yes", "No")</f>
        <v>No</v>
      </c>
      <c r="AK172" s="3" t="s">
        <v>14</v>
      </c>
      <c r="AL172" s="3" t="s">
        <v>21</v>
      </c>
      <c r="AM172" s="3" t="s">
        <v>21</v>
      </c>
      <c r="AN172" s="3" t="s">
        <v>3</v>
      </c>
      <c r="AO172" s="3" t="s">
        <v>4</v>
      </c>
      <c r="AP172" s="3" t="s">
        <v>5</v>
      </c>
      <c r="AQ172" s="3" t="s">
        <v>3</v>
      </c>
      <c r="AR172" s="3"/>
      <c r="AS172" s="3" t="s">
        <v>5</v>
      </c>
      <c r="AT172" s="3" t="s">
        <v>4</v>
      </c>
      <c r="AU172" s="3" t="s">
        <v>5</v>
      </c>
      <c r="AV172" s="3" t="s">
        <v>3</v>
      </c>
      <c r="AW172" s="3" t="s">
        <v>4</v>
      </c>
      <c r="AX172" s="3" t="s">
        <v>4</v>
      </c>
      <c r="AY172" s="3" t="s">
        <v>3</v>
      </c>
      <c r="AZ172" s="3" t="s">
        <v>3</v>
      </c>
      <c r="BA172" s="3" t="s">
        <v>75</v>
      </c>
    </row>
    <row r="173" spans="1:53" ht="14.4">
      <c r="A173" t="s">
        <v>524</v>
      </c>
      <c r="B173" s="94">
        <v>12109</v>
      </c>
      <c r="C173" s="93" t="s">
        <v>688</v>
      </c>
      <c r="D173" s="88" t="s">
        <v>754</v>
      </c>
      <c r="E173" t="s">
        <v>72</v>
      </c>
      <c r="F173" t="s">
        <v>350</v>
      </c>
      <c r="G173" t="s">
        <v>22</v>
      </c>
      <c r="H173" t="s">
        <v>5</v>
      </c>
      <c r="I173" t="s">
        <v>5</v>
      </c>
      <c r="J173" t="s">
        <v>6</v>
      </c>
      <c r="K173" t="s">
        <v>4</v>
      </c>
      <c r="L173" t="s">
        <v>4</v>
      </c>
      <c r="M173" t="s">
        <v>5</v>
      </c>
      <c r="N173" t="s">
        <v>5</v>
      </c>
      <c r="O173" t="s">
        <v>6</v>
      </c>
      <c r="P173" t="s">
        <v>3</v>
      </c>
      <c r="Q173" t="s">
        <v>10</v>
      </c>
      <c r="R173" t="s">
        <v>6</v>
      </c>
      <c r="S173" t="s">
        <v>5</v>
      </c>
      <c r="T173" t="s">
        <v>5</v>
      </c>
      <c r="U173" t="s">
        <v>6</v>
      </c>
      <c r="V173" t="s">
        <v>12</v>
      </c>
      <c r="W173" t="s">
        <v>12</v>
      </c>
      <c r="X173" t="s">
        <v>5</v>
      </c>
      <c r="Y173" t="s">
        <v>5</v>
      </c>
      <c r="Z173" t="s">
        <v>6</v>
      </c>
      <c r="AA173" t="s">
        <v>6</v>
      </c>
      <c r="AB173" t="s">
        <v>6</v>
      </c>
      <c r="AC173" t="s">
        <v>5</v>
      </c>
      <c r="AD173" t="s">
        <v>6</v>
      </c>
      <c r="AE173" s="3" t="s">
        <v>125</v>
      </c>
      <c r="AF173" s="3" t="str">
        <f>IF(ISNUMBER(SEARCH("Do nothing", Officials_Data[[#This Row],[Column1]])), "Yes", "No")</f>
        <v>Yes</v>
      </c>
      <c r="AG173" s="98" t="str">
        <f>IF(ISNUMBER(SEARCH("Talk to the colleague about his/her behavior", Officials_Data[[#This Row],[Column1]])), "Yes", "No")</f>
        <v>No</v>
      </c>
      <c r="AH173" s="98" t="str">
        <f>IF(ISNUMBER(SEARCH("Report immediately to direct supervisor", Officials_Data[[#This Row],[Column1]])), "Yes", "No")</f>
        <v>No</v>
      </c>
      <c r="AI173" s="3" t="str">
        <f>IF(ISNUMBER(SEARCH("Report immediately to internal investigation body", Officials_Data[[#This Row],[Column1]])), "Yes", "No")</f>
        <v>No</v>
      </c>
      <c r="AJ173" s="3" t="str">
        <f>IF(ISNUMBER(SEARCH("Report immediately to external investigation body", Officials_Data[[#This Row],[Column1]])), "Yes", "No")</f>
        <v>No</v>
      </c>
      <c r="AK173" s="3" t="s">
        <v>20</v>
      </c>
      <c r="AL173" s="3" t="s">
        <v>21</v>
      </c>
      <c r="AM173" s="3" t="s">
        <v>21</v>
      </c>
      <c r="AN173" s="3" t="s">
        <v>5</v>
      </c>
      <c r="AO173" s="3" t="s">
        <v>6</v>
      </c>
      <c r="AP173" s="3" t="s">
        <v>6</v>
      </c>
      <c r="AQ173" s="3" t="s">
        <v>6</v>
      </c>
      <c r="AR173" s="3"/>
      <c r="AS173" s="3" t="s">
        <v>6</v>
      </c>
      <c r="AT173" s="3" t="s">
        <v>3</v>
      </c>
      <c r="AU173" s="3" t="s">
        <v>6</v>
      </c>
      <c r="AV173" s="3" t="s">
        <v>6</v>
      </c>
      <c r="AW173" s="3" t="s">
        <v>6</v>
      </c>
      <c r="AX173" s="3" t="s">
        <v>6</v>
      </c>
      <c r="AY173" s="3" t="s">
        <v>5</v>
      </c>
      <c r="AZ173" s="3" t="s">
        <v>4</v>
      </c>
      <c r="BA173" s="3" t="s">
        <v>73</v>
      </c>
    </row>
    <row r="174" spans="1:53" ht="14.4">
      <c r="A174" t="s">
        <v>525</v>
      </c>
      <c r="B174" s="94">
        <v>12112</v>
      </c>
      <c r="C174" s="93" t="s">
        <v>688</v>
      </c>
      <c r="D174" s="88" t="s">
        <v>754</v>
      </c>
      <c r="E174" t="s">
        <v>72</v>
      </c>
      <c r="F174" t="s">
        <v>350</v>
      </c>
      <c r="G174" t="s">
        <v>22</v>
      </c>
      <c r="H174" t="s">
        <v>4</v>
      </c>
      <c r="I174" t="s">
        <v>4</v>
      </c>
      <c r="J174" t="s">
        <v>3</v>
      </c>
      <c r="K174" t="s">
        <v>4</v>
      </c>
      <c r="L174" t="s">
        <v>4</v>
      </c>
      <c r="M174" t="s">
        <v>4</v>
      </c>
      <c r="N174" t="s">
        <v>4</v>
      </c>
      <c r="O174" t="s">
        <v>4</v>
      </c>
      <c r="P174" t="s">
        <v>4</v>
      </c>
      <c r="Q174" t="s">
        <v>12</v>
      </c>
      <c r="R174" t="s">
        <v>4</v>
      </c>
      <c r="S174" t="s">
        <v>4</v>
      </c>
      <c r="T174" t="s">
        <v>4</v>
      </c>
      <c r="U174" t="s">
        <v>4</v>
      </c>
      <c r="V174" t="s">
        <v>10</v>
      </c>
      <c r="W174" t="s">
        <v>10</v>
      </c>
      <c r="X174" t="s">
        <v>4</v>
      </c>
      <c r="Y174" t="s">
        <v>4</v>
      </c>
      <c r="Z174" t="s">
        <v>4</v>
      </c>
      <c r="AA174" t="s">
        <v>3</v>
      </c>
      <c r="AB174" t="s">
        <v>4</v>
      </c>
      <c r="AC174" t="s">
        <v>4</v>
      </c>
      <c r="AD174" t="s">
        <v>4</v>
      </c>
      <c r="AE174" s="3" t="s">
        <v>129</v>
      </c>
      <c r="AF174" s="3" t="str">
        <f>IF(ISNUMBER(SEARCH("Do nothing", Officials_Data[[#This Row],[Column1]])), "Yes", "No")</f>
        <v>No</v>
      </c>
      <c r="AG174" s="98" t="str">
        <f>IF(ISNUMBER(SEARCH("Talk to the colleague about his/her behavior", Officials_Data[[#This Row],[Column1]])), "Yes", "No")</f>
        <v>No</v>
      </c>
      <c r="AH174" s="98" t="str">
        <f>IF(ISNUMBER(SEARCH("Report immediately to direct supervisor", Officials_Data[[#This Row],[Column1]])), "Yes", "No")</f>
        <v>Yes</v>
      </c>
      <c r="AI174" s="3" t="str">
        <f>IF(ISNUMBER(SEARCH("Report immediately to internal investigation body", Officials_Data[[#This Row],[Column1]])), "Yes", "No")</f>
        <v>No</v>
      </c>
      <c r="AJ174" s="3" t="str">
        <f>IF(ISNUMBER(SEARCH("Report immediately to external investigation body", Officials_Data[[#This Row],[Column1]])), "Yes", "No")</f>
        <v>No</v>
      </c>
      <c r="AK174" s="3" t="s">
        <v>14</v>
      </c>
      <c r="AL174" s="3" t="s">
        <v>21</v>
      </c>
      <c r="AM174" s="3" t="s">
        <v>21</v>
      </c>
      <c r="AN174" s="3" t="s">
        <v>4</v>
      </c>
      <c r="AO174" s="3" t="s">
        <v>4</v>
      </c>
      <c r="AP174" s="3" t="s">
        <v>4</v>
      </c>
      <c r="AQ174" s="3" t="s">
        <v>4</v>
      </c>
      <c r="AR174" s="3"/>
      <c r="AS174" s="3" t="s">
        <v>4</v>
      </c>
      <c r="AT174" s="3" t="s">
        <v>4</v>
      </c>
      <c r="AU174" s="3" t="s">
        <v>5</v>
      </c>
      <c r="AV174" s="3" t="s">
        <v>4</v>
      </c>
      <c r="AW174" s="3" t="s">
        <v>3</v>
      </c>
      <c r="AX174" s="3" t="s">
        <v>4</v>
      </c>
      <c r="AY174" s="3" t="s">
        <v>3</v>
      </c>
      <c r="AZ174" s="3" t="s">
        <v>3</v>
      </c>
      <c r="BA174" s="3" t="s">
        <v>75</v>
      </c>
    </row>
    <row r="175" spans="1:53" ht="14.4">
      <c r="A175" t="s">
        <v>526</v>
      </c>
      <c r="B175" s="94">
        <v>12113</v>
      </c>
      <c r="C175" s="93" t="s">
        <v>688</v>
      </c>
      <c r="D175" s="88" t="s">
        <v>754</v>
      </c>
      <c r="E175" t="s">
        <v>72</v>
      </c>
      <c r="F175" t="s">
        <v>350</v>
      </c>
      <c r="G175" t="s">
        <v>21</v>
      </c>
      <c r="H175" t="s">
        <v>5</v>
      </c>
      <c r="I175" t="s">
        <v>4</v>
      </c>
      <c r="J175" t="s">
        <v>4</v>
      </c>
      <c r="K175" t="s">
        <v>4</v>
      </c>
      <c r="L175" t="s">
        <v>3</v>
      </c>
      <c r="M175" t="s">
        <v>4</v>
      </c>
      <c r="N175" t="s">
        <v>4</v>
      </c>
      <c r="O175" t="s">
        <v>4</v>
      </c>
      <c r="P175" t="s">
        <v>4</v>
      </c>
      <c r="Q175" t="s">
        <v>11</v>
      </c>
      <c r="R175" t="s">
        <v>4</v>
      </c>
      <c r="S175" t="s">
        <v>4</v>
      </c>
      <c r="T175" t="s">
        <v>5</v>
      </c>
      <c r="U175" t="s">
        <v>5</v>
      </c>
      <c r="V175" t="s">
        <v>9</v>
      </c>
      <c r="W175" t="s">
        <v>9</v>
      </c>
      <c r="X175" t="s">
        <v>3</v>
      </c>
      <c r="Y175" t="s">
        <v>4</v>
      </c>
      <c r="Z175" t="s">
        <v>5</v>
      </c>
      <c r="AA175" t="s">
        <v>5</v>
      </c>
      <c r="AB175" t="s">
        <v>3</v>
      </c>
      <c r="AC175" t="s">
        <v>5</v>
      </c>
      <c r="AD175" t="s">
        <v>5</v>
      </c>
      <c r="AE175" s="3" t="s">
        <v>129</v>
      </c>
      <c r="AF175" s="3" t="str">
        <f>IF(ISNUMBER(SEARCH("Do nothing", Officials_Data[[#This Row],[Column1]])), "Yes", "No")</f>
        <v>No</v>
      </c>
      <c r="AG175" s="98" t="str">
        <f>IF(ISNUMBER(SEARCH("Talk to the colleague about his/her behavior", Officials_Data[[#This Row],[Column1]])), "Yes", "No")</f>
        <v>No</v>
      </c>
      <c r="AH175" s="98" t="str">
        <f>IF(ISNUMBER(SEARCH("Report immediately to direct supervisor", Officials_Data[[#This Row],[Column1]])), "Yes", "No")</f>
        <v>Yes</v>
      </c>
      <c r="AI175" s="3" t="str">
        <f>IF(ISNUMBER(SEARCH("Report immediately to internal investigation body", Officials_Data[[#This Row],[Column1]])), "Yes", "No")</f>
        <v>No</v>
      </c>
      <c r="AJ175" s="3" t="str">
        <f>IF(ISNUMBER(SEARCH("Report immediately to external investigation body", Officials_Data[[#This Row],[Column1]])), "Yes", "No")</f>
        <v>No</v>
      </c>
      <c r="AK175" s="3" t="s">
        <v>20</v>
      </c>
      <c r="AL175" s="3" t="s">
        <v>21</v>
      </c>
      <c r="AM175" s="3" t="s">
        <v>21</v>
      </c>
      <c r="AN175" s="3" t="s">
        <v>3</v>
      </c>
      <c r="AO175" s="3" t="s">
        <v>5</v>
      </c>
      <c r="AP175" s="3" t="s">
        <v>5</v>
      </c>
      <c r="AQ175" s="3" t="s">
        <v>3</v>
      </c>
      <c r="AR175" s="3"/>
      <c r="AS175" s="3" t="s">
        <v>3</v>
      </c>
      <c r="AT175" s="3" t="s">
        <v>3</v>
      </c>
      <c r="AU175" s="3" t="s">
        <v>5</v>
      </c>
      <c r="AV175" s="3" t="s">
        <v>5</v>
      </c>
      <c r="AW175" s="3" t="s">
        <v>3</v>
      </c>
      <c r="AX175" s="3" t="s">
        <v>5</v>
      </c>
      <c r="AY175" s="3" t="s">
        <v>3</v>
      </c>
      <c r="AZ175" s="3" t="s">
        <v>3</v>
      </c>
      <c r="BA175" s="3" t="s">
        <v>75</v>
      </c>
    </row>
    <row r="176" spans="1:53" ht="14.4">
      <c r="A176" t="s">
        <v>527</v>
      </c>
      <c r="B176" s="94">
        <v>12114</v>
      </c>
      <c r="C176" s="93" t="s">
        <v>688</v>
      </c>
      <c r="D176" s="88" t="s">
        <v>754</v>
      </c>
      <c r="E176" t="s">
        <v>74</v>
      </c>
      <c r="F176" t="s">
        <v>350</v>
      </c>
      <c r="G176" t="s">
        <v>21</v>
      </c>
      <c r="H176" t="s">
        <v>4</v>
      </c>
      <c r="I176" t="s">
        <v>3</v>
      </c>
      <c r="J176" t="s">
        <v>3</v>
      </c>
      <c r="K176" t="s">
        <v>4</v>
      </c>
      <c r="L176" t="s">
        <v>3</v>
      </c>
      <c r="M176" t="s">
        <v>3</v>
      </c>
      <c r="N176" t="s">
        <v>4</v>
      </c>
      <c r="O176" t="s">
        <v>5</v>
      </c>
      <c r="P176" t="s">
        <v>5</v>
      </c>
      <c r="Q176" t="s">
        <v>12</v>
      </c>
      <c r="R176" t="s">
        <v>3</v>
      </c>
      <c r="S176" t="s">
        <v>3</v>
      </c>
      <c r="T176" t="s">
        <v>4</v>
      </c>
      <c r="U176" t="s">
        <v>4</v>
      </c>
      <c r="V176" t="s">
        <v>9</v>
      </c>
      <c r="W176" t="s">
        <v>9</v>
      </c>
      <c r="X176" t="s">
        <v>3</v>
      </c>
      <c r="Y176" t="s">
        <v>4</v>
      </c>
      <c r="Z176" t="s">
        <v>4</v>
      </c>
      <c r="AA176" t="s">
        <v>4</v>
      </c>
      <c r="AB176" t="s">
        <v>4</v>
      </c>
      <c r="AC176" t="s">
        <v>4</v>
      </c>
      <c r="AD176" t="s">
        <v>4</v>
      </c>
      <c r="AE176" s="3" t="s">
        <v>129</v>
      </c>
      <c r="AF176" s="3" t="str">
        <f>IF(ISNUMBER(SEARCH("Do nothing", Officials_Data[[#This Row],[Column1]])), "Yes", "No")</f>
        <v>No</v>
      </c>
      <c r="AG176" s="98" t="str">
        <f>IF(ISNUMBER(SEARCH("Talk to the colleague about his/her behavior", Officials_Data[[#This Row],[Column1]])), "Yes", "No")</f>
        <v>No</v>
      </c>
      <c r="AH176" s="98" t="str">
        <f>IF(ISNUMBER(SEARCH("Report immediately to direct supervisor", Officials_Data[[#This Row],[Column1]])), "Yes", "No")</f>
        <v>Yes</v>
      </c>
      <c r="AI176" s="3" t="str">
        <f>IF(ISNUMBER(SEARCH("Report immediately to internal investigation body", Officials_Data[[#This Row],[Column1]])), "Yes", "No")</f>
        <v>No</v>
      </c>
      <c r="AJ176" s="3" t="str">
        <f>IF(ISNUMBER(SEARCH("Report immediately to external investigation body", Officials_Data[[#This Row],[Column1]])), "Yes", "No")</f>
        <v>No</v>
      </c>
      <c r="AK176" s="3" t="s">
        <v>14</v>
      </c>
      <c r="AL176" s="3" t="s">
        <v>21</v>
      </c>
      <c r="AM176" s="3" t="s">
        <v>21</v>
      </c>
      <c r="AN176" s="3" t="s">
        <v>3</v>
      </c>
      <c r="AO176" s="3" t="s">
        <v>4</v>
      </c>
      <c r="AP176" s="3" t="s">
        <v>3</v>
      </c>
      <c r="AQ176" s="3" t="s">
        <v>3</v>
      </c>
      <c r="AR176" s="3"/>
      <c r="AS176" s="3" t="s">
        <v>6</v>
      </c>
      <c r="AT176" s="3" t="s">
        <v>3</v>
      </c>
      <c r="AU176" s="3" t="s">
        <v>6</v>
      </c>
      <c r="AV176" s="3" t="s">
        <v>4</v>
      </c>
      <c r="AW176" s="3" t="s">
        <v>4</v>
      </c>
      <c r="AX176" s="3" t="s">
        <v>4</v>
      </c>
      <c r="AY176" s="3" t="s">
        <v>4</v>
      </c>
      <c r="AZ176" s="3" t="s">
        <v>3</v>
      </c>
      <c r="BA176" s="3" t="s">
        <v>73</v>
      </c>
    </row>
    <row r="177" spans="1:53" ht="14.4">
      <c r="A177" t="s">
        <v>528</v>
      </c>
      <c r="B177" s="94">
        <v>12116</v>
      </c>
      <c r="C177" s="93" t="s">
        <v>688</v>
      </c>
      <c r="D177" s="88" t="s">
        <v>754</v>
      </c>
      <c r="E177" t="s">
        <v>74</v>
      </c>
      <c r="F177" t="s">
        <v>350</v>
      </c>
      <c r="G177" t="s">
        <v>21</v>
      </c>
      <c r="H177" t="s">
        <v>4</v>
      </c>
      <c r="I177" t="s">
        <v>3</v>
      </c>
      <c r="J177" t="s">
        <v>4</v>
      </c>
      <c r="K177" t="s">
        <v>4</v>
      </c>
      <c r="L177" t="s">
        <v>4</v>
      </c>
      <c r="M177" t="s">
        <v>3</v>
      </c>
      <c r="N177" t="s">
        <v>3</v>
      </c>
      <c r="O177" t="s">
        <v>5</v>
      </c>
      <c r="P177" t="s">
        <v>6</v>
      </c>
      <c r="Q177" t="s">
        <v>12</v>
      </c>
      <c r="R177" t="s">
        <v>3</v>
      </c>
      <c r="S177" t="s">
        <v>3</v>
      </c>
      <c r="T177" t="s">
        <v>3</v>
      </c>
      <c r="U177" t="s">
        <v>4</v>
      </c>
      <c r="V177" t="s">
        <v>9</v>
      </c>
      <c r="W177" t="s">
        <v>9</v>
      </c>
      <c r="X177" t="s">
        <v>3</v>
      </c>
      <c r="Y177" t="s">
        <v>4</v>
      </c>
      <c r="Z177" t="s">
        <v>4</v>
      </c>
      <c r="AA177" t="s">
        <v>4</v>
      </c>
      <c r="AB177" t="s">
        <v>3</v>
      </c>
      <c r="AC177" t="s">
        <v>3</v>
      </c>
      <c r="AD177" t="s">
        <v>4</v>
      </c>
      <c r="AE177" s="3" t="s">
        <v>129</v>
      </c>
      <c r="AF177" s="3" t="str">
        <f>IF(ISNUMBER(SEARCH("Do nothing", Officials_Data[[#This Row],[Column1]])), "Yes", "No")</f>
        <v>No</v>
      </c>
      <c r="AG177" s="98" t="str">
        <f>IF(ISNUMBER(SEARCH("Talk to the colleague about his/her behavior", Officials_Data[[#This Row],[Column1]])), "Yes", "No")</f>
        <v>No</v>
      </c>
      <c r="AH177" s="98" t="str">
        <f>IF(ISNUMBER(SEARCH("Report immediately to direct supervisor", Officials_Data[[#This Row],[Column1]])), "Yes", "No")</f>
        <v>Yes</v>
      </c>
      <c r="AI177" s="3" t="str">
        <f>IF(ISNUMBER(SEARCH("Report immediately to internal investigation body", Officials_Data[[#This Row],[Column1]])), "Yes", "No")</f>
        <v>No</v>
      </c>
      <c r="AJ177" s="3" t="str">
        <f>IF(ISNUMBER(SEARCH("Report immediately to external investigation body", Officials_Data[[#This Row],[Column1]])), "Yes", "No")</f>
        <v>No</v>
      </c>
      <c r="AK177" s="3" t="s">
        <v>14</v>
      </c>
      <c r="AL177" s="3" t="s">
        <v>21</v>
      </c>
      <c r="AM177" s="3" t="s">
        <v>21</v>
      </c>
      <c r="AN177" s="3" t="s">
        <v>3</v>
      </c>
      <c r="AO177" s="3" t="s">
        <v>4</v>
      </c>
      <c r="AP177" s="3" t="s">
        <v>4</v>
      </c>
      <c r="AQ177" s="3" t="s">
        <v>3</v>
      </c>
      <c r="AR177" s="3"/>
      <c r="AS177" s="3" t="s">
        <v>6</v>
      </c>
      <c r="AT177" s="3" t="s">
        <v>3</v>
      </c>
      <c r="AU177" s="3" t="s">
        <v>5</v>
      </c>
      <c r="AV177" s="3" t="s">
        <v>3</v>
      </c>
      <c r="AW177" s="3" t="s">
        <v>4</v>
      </c>
      <c r="AX177" s="3" t="s">
        <v>3</v>
      </c>
      <c r="AY177" s="3" t="s">
        <v>3</v>
      </c>
      <c r="AZ177" s="3" t="s">
        <v>3</v>
      </c>
      <c r="BA177" s="3" t="s">
        <v>73</v>
      </c>
    </row>
    <row r="178" spans="1:53" ht="14.4">
      <c r="A178" t="s">
        <v>529</v>
      </c>
      <c r="B178" s="94">
        <v>12117</v>
      </c>
      <c r="C178" s="93" t="s">
        <v>688</v>
      </c>
      <c r="D178" s="88" t="s">
        <v>754</v>
      </c>
      <c r="E178" t="s">
        <v>74</v>
      </c>
      <c r="F178" t="s">
        <v>347</v>
      </c>
      <c r="G178" t="s">
        <v>22</v>
      </c>
      <c r="H178" t="s">
        <v>3</v>
      </c>
      <c r="I178" t="s">
        <v>3</v>
      </c>
      <c r="J178" t="s">
        <v>4</v>
      </c>
      <c r="K178" t="s">
        <v>3</v>
      </c>
      <c r="L178" t="s">
        <v>4</v>
      </c>
      <c r="M178" t="s">
        <v>3</v>
      </c>
      <c r="N178" t="s">
        <v>3</v>
      </c>
      <c r="O178" t="s">
        <v>4</v>
      </c>
      <c r="P178" t="s">
        <v>5</v>
      </c>
      <c r="Q178" t="s">
        <v>12</v>
      </c>
      <c r="R178" t="s">
        <v>4</v>
      </c>
      <c r="S178" t="s">
        <v>4</v>
      </c>
      <c r="T178" t="s">
        <v>4</v>
      </c>
      <c r="U178" t="s">
        <v>5</v>
      </c>
      <c r="V178" t="s">
        <v>9</v>
      </c>
      <c r="W178" t="s">
        <v>9</v>
      </c>
      <c r="X178" t="s">
        <v>4</v>
      </c>
      <c r="Y178" t="s">
        <v>4</v>
      </c>
      <c r="Z178" t="s">
        <v>5</v>
      </c>
      <c r="AA178" t="s">
        <v>4</v>
      </c>
      <c r="AB178" t="s">
        <v>4</v>
      </c>
      <c r="AC178" t="s">
        <v>3</v>
      </c>
      <c r="AD178" t="s">
        <v>4</v>
      </c>
      <c r="AE178" s="3" t="s">
        <v>129</v>
      </c>
      <c r="AF178" s="3" t="str">
        <f>IF(ISNUMBER(SEARCH("Do nothing", Officials_Data[[#This Row],[Column1]])), "Yes", "No")</f>
        <v>No</v>
      </c>
      <c r="AG178" s="98" t="str">
        <f>IF(ISNUMBER(SEARCH("Talk to the colleague about his/her behavior", Officials_Data[[#This Row],[Column1]])), "Yes", "No")</f>
        <v>No</v>
      </c>
      <c r="AH178" s="98" t="str">
        <f>IF(ISNUMBER(SEARCH("Report immediately to direct supervisor", Officials_Data[[#This Row],[Column1]])), "Yes", "No")</f>
        <v>Yes</v>
      </c>
      <c r="AI178" s="3" t="str">
        <f>IF(ISNUMBER(SEARCH("Report immediately to internal investigation body", Officials_Data[[#This Row],[Column1]])), "Yes", "No")</f>
        <v>No</v>
      </c>
      <c r="AJ178" s="3" t="str">
        <f>IF(ISNUMBER(SEARCH("Report immediately to external investigation body", Officials_Data[[#This Row],[Column1]])), "Yes", "No")</f>
        <v>No</v>
      </c>
      <c r="AK178" s="3" t="s">
        <v>14</v>
      </c>
      <c r="AL178" s="3" t="s">
        <v>22</v>
      </c>
      <c r="AM178" s="3"/>
      <c r="AN178" s="3"/>
      <c r="AO178" s="3"/>
      <c r="AP178" s="3"/>
      <c r="AQ178" s="3"/>
      <c r="AR178" s="3" t="s">
        <v>4</v>
      </c>
      <c r="AS178" s="3" t="s">
        <v>5</v>
      </c>
      <c r="AT178" s="3" t="s">
        <v>3</v>
      </c>
      <c r="AU178" s="3" t="s">
        <v>5</v>
      </c>
      <c r="AV178" s="3" t="s">
        <v>3</v>
      </c>
      <c r="AW178" s="3" t="s">
        <v>3</v>
      </c>
      <c r="AX178" s="3" t="s">
        <v>4</v>
      </c>
      <c r="AY178" s="3" t="s">
        <v>3</v>
      </c>
      <c r="AZ178" s="3" t="s">
        <v>3</v>
      </c>
      <c r="BA178" s="3" t="s">
        <v>73</v>
      </c>
    </row>
    <row r="179" spans="1:53" ht="14.4">
      <c r="A179" t="s">
        <v>530</v>
      </c>
      <c r="B179" s="94">
        <v>12118</v>
      </c>
      <c r="C179" s="93" t="s">
        <v>688</v>
      </c>
      <c r="D179" s="88" t="s">
        <v>754</v>
      </c>
      <c r="E179" t="s">
        <v>72</v>
      </c>
      <c r="F179" t="s">
        <v>347</v>
      </c>
      <c r="G179" t="s">
        <v>22</v>
      </c>
      <c r="H179" t="s">
        <v>3</v>
      </c>
      <c r="I179" t="s">
        <v>4</v>
      </c>
      <c r="J179" t="s">
        <v>4</v>
      </c>
      <c r="K179" t="s">
        <v>3</v>
      </c>
      <c r="L179" t="s">
        <v>4</v>
      </c>
      <c r="M179" t="s">
        <v>4</v>
      </c>
      <c r="N179" t="s">
        <v>4</v>
      </c>
      <c r="O179" t="s">
        <v>4</v>
      </c>
      <c r="P179" t="s">
        <v>4</v>
      </c>
      <c r="Q179" t="s">
        <v>12</v>
      </c>
      <c r="R179" t="s">
        <v>4</v>
      </c>
      <c r="S179" t="s">
        <v>4</v>
      </c>
      <c r="T179" t="s">
        <v>4</v>
      </c>
      <c r="U179" t="s">
        <v>4</v>
      </c>
      <c r="V179" t="s">
        <v>10</v>
      </c>
      <c r="W179" t="s">
        <v>10</v>
      </c>
      <c r="X179" t="s">
        <v>4</v>
      </c>
      <c r="Y179" t="s">
        <v>4</v>
      </c>
      <c r="Z179" t="s">
        <v>4</v>
      </c>
      <c r="AA179" t="s">
        <v>4</v>
      </c>
      <c r="AB179" t="s">
        <v>4</v>
      </c>
      <c r="AC179" t="s">
        <v>4</v>
      </c>
      <c r="AD179" t="s">
        <v>4</v>
      </c>
      <c r="AE179" s="3" t="s">
        <v>125</v>
      </c>
      <c r="AF179" s="3" t="str">
        <f>IF(ISNUMBER(SEARCH("Do nothing", Officials_Data[[#This Row],[Column1]])), "Yes", "No")</f>
        <v>Yes</v>
      </c>
      <c r="AG179" s="98" t="str">
        <f>IF(ISNUMBER(SEARCH("Talk to the colleague about his/her behavior", Officials_Data[[#This Row],[Column1]])), "Yes", "No")</f>
        <v>No</v>
      </c>
      <c r="AH179" s="98" t="str">
        <f>IF(ISNUMBER(SEARCH("Report immediately to direct supervisor", Officials_Data[[#This Row],[Column1]])), "Yes", "No")</f>
        <v>No</v>
      </c>
      <c r="AI179" s="3" t="str">
        <f>IF(ISNUMBER(SEARCH("Report immediately to internal investigation body", Officials_Data[[#This Row],[Column1]])), "Yes", "No")</f>
        <v>No</v>
      </c>
      <c r="AJ179" s="3" t="str">
        <f>IF(ISNUMBER(SEARCH("Report immediately to external investigation body", Officials_Data[[#This Row],[Column1]])), "Yes", "No")</f>
        <v>No</v>
      </c>
      <c r="AK179" s="3" t="s">
        <v>20</v>
      </c>
      <c r="AL179" s="3" t="s">
        <v>21</v>
      </c>
      <c r="AM179" s="3" t="s">
        <v>21</v>
      </c>
      <c r="AN179" s="3" t="s">
        <v>4</v>
      </c>
      <c r="AO179" s="3" t="s">
        <v>4</v>
      </c>
      <c r="AP179" s="3" t="s">
        <v>4</v>
      </c>
      <c r="AQ179" s="3" t="s">
        <v>4</v>
      </c>
      <c r="AR179" s="3"/>
      <c r="AS179" s="3" t="s">
        <v>4</v>
      </c>
      <c r="AT179" s="3" t="s">
        <v>5</v>
      </c>
      <c r="AU179" s="3" t="s">
        <v>4</v>
      </c>
      <c r="AV179" s="3" t="s">
        <v>4</v>
      </c>
      <c r="AW179" s="3" t="s">
        <v>4</v>
      </c>
      <c r="AX179" s="3" t="s">
        <v>4</v>
      </c>
      <c r="AY179" s="3" t="s">
        <v>4</v>
      </c>
      <c r="AZ179" s="3" t="s">
        <v>4</v>
      </c>
      <c r="BA179" s="3" t="s">
        <v>75</v>
      </c>
    </row>
    <row r="180" spans="1:53" ht="14.4">
      <c r="A180" t="s">
        <v>531</v>
      </c>
      <c r="B180" s="94">
        <v>12119</v>
      </c>
      <c r="C180" s="93" t="s">
        <v>688</v>
      </c>
      <c r="D180" s="88" t="s">
        <v>754</v>
      </c>
      <c r="E180" t="s">
        <v>72</v>
      </c>
      <c r="F180" t="s">
        <v>350</v>
      </c>
      <c r="G180" t="s">
        <v>21</v>
      </c>
      <c r="H180" t="s">
        <v>3</v>
      </c>
      <c r="I180" t="s">
        <v>3</v>
      </c>
      <c r="J180" t="s">
        <v>3</v>
      </c>
      <c r="K180" t="s">
        <v>3</v>
      </c>
      <c r="L180" t="s">
        <v>4</v>
      </c>
      <c r="M180" t="s">
        <v>3</v>
      </c>
      <c r="N180" t="s">
        <v>3</v>
      </c>
      <c r="O180" t="s">
        <v>4</v>
      </c>
      <c r="P180" t="s">
        <v>6</v>
      </c>
      <c r="Q180" t="s">
        <v>12</v>
      </c>
      <c r="R180" t="s">
        <v>3</v>
      </c>
      <c r="S180" t="s">
        <v>3</v>
      </c>
      <c r="T180" t="s">
        <v>3</v>
      </c>
      <c r="U180" t="s">
        <v>4</v>
      </c>
      <c r="V180" t="s">
        <v>9</v>
      </c>
      <c r="W180" t="s">
        <v>9</v>
      </c>
      <c r="X180" t="s">
        <v>3</v>
      </c>
      <c r="Y180" t="s">
        <v>3</v>
      </c>
      <c r="Z180" t="s">
        <v>3</v>
      </c>
      <c r="AA180" t="s">
        <v>3</v>
      </c>
      <c r="AB180" t="s">
        <v>4</v>
      </c>
      <c r="AC180" t="s">
        <v>4</v>
      </c>
      <c r="AD180" t="s">
        <v>4</v>
      </c>
      <c r="AE180" s="3" t="s">
        <v>131</v>
      </c>
      <c r="AF180" s="3" t="str">
        <f>IF(ISNUMBER(SEARCH("Do nothing", Officials_Data[[#This Row],[Column1]])), "Yes", "No")</f>
        <v>No</v>
      </c>
      <c r="AG180" s="98" t="str">
        <f>IF(ISNUMBER(SEARCH("Talk to the colleague about his/her behavior", Officials_Data[[#This Row],[Column1]])), "Yes", "No")</f>
        <v>No</v>
      </c>
      <c r="AH180" s="98" t="str">
        <f>IF(ISNUMBER(SEARCH("Report immediately to direct supervisor", Officials_Data[[#This Row],[Column1]])), "Yes", "No")</f>
        <v>No</v>
      </c>
      <c r="AI180" s="3" t="str">
        <f>IF(ISNUMBER(SEARCH("Report immediately to internal investigation body", Officials_Data[[#This Row],[Column1]])), "Yes", "No")</f>
        <v>Yes</v>
      </c>
      <c r="AJ180" s="3" t="str">
        <f>IF(ISNUMBER(SEARCH("Report immediately to external investigation body", Officials_Data[[#This Row],[Column1]])), "Yes", "No")</f>
        <v>No</v>
      </c>
      <c r="AK180" s="3" t="s">
        <v>14</v>
      </c>
      <c r="AL180" s="3" t="s">
        <v>21</v>
      </c>
      <c r="AM180" s="3" t="s">
        <v>21</v>
      </c>
      <c r="AN180" s="3" t="s">
        <v>3</v>
      </c>
      <c r="AO180" s="3" t="s">
        <v>4</v>
      </c>
      <c r="AP180" s="3" t="s">
        <v>3</v>
      </c>
      <c r="AQ180" s="3" t="s">
        <v>3</v>
      </c>
      <c r="AR180" s="3"/>
      <c r="AS180" s="3" t="s">
        <v>3</v>
      </c>
      <c r="AT180" s="3" t="s">
        <v>4</v>
      </c>
      <c r="AU180" s="3" t="s">
        <v>4</v>
      </c>
      <c r="AV180" s="3" t="s">
        <v>4</v>
      </c>
      <c r="AW180" s="3" t="s">
        <v>3</v>
      </c>
      <c r="AX180" s="3" t="s">
        <v>4</v>
      </c>
      <c r="AY180" s="3" t="s">
        <v>3</v>
      </c>
      <c r="AZ180" s="3" t="s">
        <v>3</v>
      </c>
      <c r="BA180" s="3" t="s">
        <v>75</v>
      </c>
    </row>
    <row r="181" spans="1:53" ht="14.4">
      <c r="A181" t="s">
        <v>532</v>
      </c>
      <c r="B181" s="94">
        <v>12121</v>
      </c>
      <c r="C181" s="93" t="s">
        <v>688</v>
      </c>
      <c r="D181" s="88" t="s">
        <v>754</v>
      </c>
      <c r="E181" t="s">
        <v>74</v>
      </c>
      <c r="F181" t="s">
        <v>350</v>
      </c>
      <c r="G181" t="s">
        <v>21</v>
      </c>
      <c r="H181" t="s">
        <v>4</v>
      </c>
      <c r="I181" t="s">
        <v>3</v>
      </c>
      <c r="J181" t="s">
        <v>4</v>
      </c>
      <c r="K181" t="s">
        <v>3</v>
      </c>
      <c r="L181" t="s">
        <v>3</v>
      </c>
      <c r="M181" t="s">
        <v>3</v>
      </c>
      <c r="N181" t="s">
        <v>3</v>
      </c>
      <c r="O181" t="s">
        <v>4</v>
      </c>
      <c r="P181" t="s">
        <v>4</v>
      </c>
      <c r="Q181" t="s">
        <v>12</v>
      </c>
      <c r="R181" t="s">
        <v>4</v>
      </c>
      <c r="S181" t="s">
        <v>4</v>
      </c>
      <c r="T181" t="s">
        <v>4</v>
      </c>
      <c r="U181" t="s">
        <v>3</v>
      </c>
      <c r="V181" t="s">
        <v>11</v>
      </c>
      <c r="W181" t="s">
        <v>9</v>
      </c>
      <c r="X181" t="s">
        <v>4</v>
      </c>
      <c r="Y181" t="s">
        <v>4</v>
      </c>
      <c r="Z181" t="s">
        <v>4</v>
      </c>
      <c r="AA181" t="s">
        <v>4</v>
      </c>
      <c r="AB181" t="s">
        <v>3</v>
      </c>
      <c r="AC181" t="s">
        <v>4</v>
      </c>
      <c r="AD181" t="s">
        <v>4</v>
      </c>
      <c r="AE181" s="3" t="s">
        <v>129</v>
      </c>
      <c r="AF181" s="3" t="str">
        <f>IF(ISNUMBER(SEARCH("Do nothing", Officials_Data[[#This Row],[Column1]])), "Yes", "No")</f>
        <v>No</v>
      </c>
      <c r="AG181" s="98" t="str">
        <f>IF(ISNUMBER(SEARCH("Talk to the colleague about his/her behavior", Officials_Data[[#This Row],[Column1]])), "Yes", "No")</f>
        <v>No</v>
      </c>
      <c r="AH181" s="98" t="str">
        <f>IF(ISNUMBER(SEARCH("Report immediately to direct supervisor", Officials_Data[[#This Row],[Column1]])), "Yes", "No")</f>
        <v>Yes</v>
      </c>
      <c r="AI181" s="3" t="str">
        <f>IF(ISNUMBER(SEARCH("Report immediately to internal investigation body", Officials_Data[[#This Row],[Column1]])), "Yes", "No")</f>
        <v>No</v>
      </c>
      <c r="AJ181" s="3" t="str">
        <f>IF(ISNUMBER(SEARCH("Report immediately to external investigation body", Officials_Data[[#This Row],[Column1]])), "Yes", "No")</f>
        <v>No</v>
      </c>
      <c r="AK181" s="3" t="s">
        <v>14</v>
      </c>
      <c r="AL181" s="3" t="s">
        <v>21</v>
      </c>
      <c r="AM181" s="3" t="s">
        <v>21</v>
      </c>
      <c r="AN181" s="3" t="s">
        <v>4</v>
      </c>
      <c r="AO181" s="3" t="s">
        <v>4</v>
      </c>
      <c r="AP181" s="3" t="s">
        <v>4</v>
      </c>
      <c r="AQ181" s="3" t="s">
        <v>4</v>
      </c>
      <c r="AR181" s="3"/>
      <c r="AS181" s="3" t="s">
        <v>4</v>
      </c>
      <c r="AT181" s="3" t="s">
        <v>5</v>
      </c>
      <c r="AU181" s="3" t="s">
        <v>4</v>
      </c>
      <c r="AV181" s="3" t="s">
        <v>4</v>
      </c>
      <c r="AW181" s="3" t="s">
        <v>3</v>
      </c>
      <c r="AX181" s="3" t="s">
        <v>4</v>
      </c>
      <c r="AY181" s="3" t="s">
        <v>3</v>
      </c>
      <c r="AZ181" s="3" t="s">
        <v>3</v>
      </c>
      <c r="BA181" s="3" t="s">
        <v>75</v>
      </c>
    </row>
    <row r="182" spans="1:53" ht="14.4">
      <c r="A182" t="s">
        <v>533</v>
      </c>
      <c r="B182" s="94">
        <v>12124</v>
      </c>
      <c r="C182" s="93" t="s">
        <v>715</v>
      </c>
      <c r="D182" s="88" t="s">
        <v>754</v>
      </c>
      <c r="E182" t="s">
        <v>74</v>
      </c>
      <c r="F182" t="s">
        <v>350</v>
      </c>
      <c r="G182" t="s">
        <v>22</v>
      </c>
      <c r="H182" t="s">
        <v>5</v>
      </c>
      <c r="I182" t="s">
        <v>5</v>
      </c>
      <c r="J182" t="s">
        <v>6</v>
      </c>
      <c r="K182" t="s">
        <v>3</v>
      </c>
      <c r="L182" t="s">
        <v>4</v>
      </c>
      <c r="M182" t="s">
        <v>6</v>
      </c>
      <c r="N182" t="s">
        <v>6</v>
      </c>
      <c r="O182" t="s">
        <v>5</v>
      </c>
      <c r="P182" t="s">
        <v>4</v>
      </c>
      <c r="Q182" t="s">
        <v>11</v>
      </c>
      <c r="R182" t="s">
        <v>6</v>
      </c>
      <c r="S182" t="s">
        <v>6</v>
      </c>
      <c r="T182" t="s">
        <v>5</v>
      </c>
      <c r="U182" t="s">
        <v>5</v>
      </c>
      <c r="V182" t="s">
        <v>12</v>
      </c>
      <c r="W182" t="s">
        <v>11</v>
      </c>
      <c r="X182" t="s">
        <v>4</v>
      </c>
      <c r="Y182" t="s">
        <v>5</v>
      </c>
      <c r="Z182" t="s">
        <v>6</v>
      </c>
      <c r="AA182" t="s">
        <v>6</v>
      </c>
      <c r="AB182" t="s">
        <v>6</v>
      </c>
      <c r="AC182" t="s">
        <v>6</v>
      </c>
      <c r="AD182" t="s">
        <v>6</v>
      </c>
      <c r="AE182" s="3" t="s">
        <v>756</v>
      </c>
      <c r="AF182" s="3" t="str">
        <f>IF(ISNUMBER(SEARCH("Do nothing", Officials_Data[[#This Row],[Column1]])), "Yes", "No")</f>
        <v>No</v>
      </c>
      <c r="AG182" s="98" t="str">
        <f>IF(ISNUMBER(SEARCH("Talk to the colleague about his/her behavior", Officials_Data[[#This Row],[Column1]])), "Yes", "No")</f>
        <v>Yes</v>
      </c>
      <c r="AH182" s="98" t="str">
        <f>IF(ISNUMBER(SEARCH("Report immediately to direct supervisor", Officials_Data[[#This Row],[Column1]])), "Yes", "No")</f>
        <v>Yes</v>
      </c>
      <c r="AI182" s="3" t="str">
        <f>IF(ISNUMBER(SEARCH("Report immediately to internal investigation body", Officials_Data[[#This Row],[Column1]])), "Yes", "No")</f>
        <v>No</v>
      </c>
      <c r="AJ182" s="3" t="str">
        <f>IF(ISNUMBER(SEARCH("Report immediately to external investigation body", Officials_Data[[#This Row],[Column1]])), "Yes", "No")</f>
        <v>No</v>
      </c>
      <c r="AK182" s="3" t="s">
        <v>20</v>
      </c>
      <c r="AL182" s="3" t="s">
        <v>22</v>
      </c>
      <c r="AM182" s="3"/>
      <c r="AN182" s="3"/>
      <c r="AO182" s="3"/>
      <c r="AP182" s="3"/>
      <c r="AQ182" s="3"/>
      <c r="AR182" s="3" t="s">
        <v>3</v>
      </c>
      <c r="AS182" s="3" t="s">
        <v>6</v>
      </c>
      <c r="AT182" s="3" t="s">
        <v>3</v>
      </c>
      <c r="AU182" s="3" t="s">
        <v>6</v>
      </c>
      <c r="AV182" s="3" t="s">
        <v>5</v>
      </c>
      <c r="AW182" s="3" t="s">
        <v>3</v>
      </c>
      <c r="AX182" s="3" t="s">
        <v>4</v>
      </c>
      <c r="AY182" s="3" t="s">
        <v>4</v>
      </c>
      <c r="AZ182" s="3" t="s">
        <v>4</v>
      </c>
      <c r="BA182" s="3" t="s">
        <v>73</v>
      </c>
    </row>
    <row r="183" spans="1:53" ht="14.4">
      <c r="A183" t="s">
        <v>534</v>
      </c>
      <c r="B183" s="94">
        <v>12125</v>
      </c>
      <c r="C183" s="93" t="s">
        <v>688</v>
      </c>
      <c r="D183" s="88" t="s">
        <v>754</v>
      </c>
      <c r="E183" t="s">
        <v>72</v>
      </c>
      <c r="F183" t="s">
        <v>347</v>
      </c>
      <c r="G183" t="s">
        <v>22</v>
      </c>
      <c r="H183" t="s">
        <v>3</v>
      </c>
      <c r="I183" t="s">
        <v>3</v>
      </c>
      <c r="J183" t="s">
        <v>3</v>
      </c>
      <c r="K183" t="s">
        <v>3</v>
      </c>
      <c r="L183" t="s">
        <v>3</v>
      </c>
      <c r="M183" t="s">
        <v>3</v>
      </c>
      <c r="N183" t="s">
        <v>4</v>
      </c>
      <c r="O183" t="s">
        <v>4</v>
      </c>
      <c r="P183" t="s">
        <v>5</v>
      </c>
      <c r="Q183" t="s">
        <v>12</v>
      </c>
      <c r="R183" t="s">
        <v>4</v>
      </c>
      <c r="S183" t="s">
        <v>4</v>
      </c>
      <c r="T183" t="s">
        <v>4</v>
      </c>
      <c r="U183" t="s">
        <v>4</v>
      </c>
      <c r="V183" t="s">
        <v>9</v>
      </c>
      <c r="W183" t="s">
        <v>10</v>
      </c>
      <c r="X183" t="s">
        <v>3</v>
      </c>
      <c r="Y183" t="s">
        <v>4</v>
      </c>
      <c r="Z183" t="s">
        <v>5</v>
      </c>
      <c r="AA183" t="s">
        <v>4</v>
      </c>
      <c r="AB183" t="s">
        <v>3</v>
      </c>
      <c r="AC183" t="s">
        <v>3</v>
      </c>
      <c r="AD183" t="s">
        <v>3</v>
      </c>
      <c r="AE183" s="3" t="s">
        <v>759</v>
      </c>
      <c r="AF183" s="3" t="str">
        <f>IF(ISNUMBER(SEARCH("Do nothing", Officials_Data[[#This Row],[Column1]])), "Yes", "No")</f>
        <v>No</v>
      </c>
      <c r="AG183" s="98" t="str">
        <f>IF(ISNUMBER(SEARCH("Talk to the colleague about his/her behavior", Officials_Data[[#This Row],[Column1]])), "Yes", "No")</f>
        <v>Yes</v>
      </c>
      <c r="AH183" s="98" t="str">
        <f>IF(ISNUMBER(SEARCH("Report immediately to direct supervisor", Officials_Data[[#This Row],[Column1]])), "Yes", "No")</f>
        <v>Yes</v>
      </c>
      <c r="AI183" s="3" t="str">
        <f>IF(ISNUMBER(SEARCH("Report immediately to internal investigation body", Officials_Data[[#This Row],[Column1]])), "Yes", "No")</f>
        <v>No</v>
      </c>
      <c r="AJ183" s="3" t="str">
        <f>IF(ISNUMBER(SEARCH("Report immediately to external investigation body", Officials_Data[[#This Row],[Column1]])), "Yes", "No")</f>
        <v>No</v>
      </c>
      <c r="AK183" s="3" t="s">
        <v>14</v>
      </c>
      <c r="AL183" s="3" t="s">
        <v>21</v>
      </c>
      <c r="AM183" s="3" t="s">
        <v>21</v>
      </c>
      <c r="AN183" s="3" t="s">
        <v>3</v>
      </c>
      <c r="AO183" s="3" t="s">
        <v>3</v>
      </c>
      <c r="AP183" s="3" t="s">
        <v>3</v>
      </c>
      <c r="AQ183" s="3" t="s">
        <v>3</v>
      </c>
      <c r="AR183" s="3"/>
      <c r="AS183" s="3" t="s">
        <v>3</v>
      </c>
      <c r="AT183" s="3" t="s">
        <v>5</v>
      </c>
      <c r="AU183" s="3" t="s">
        <v>4</v>
      </c>
      <c r="AV183" s="3" t="s">
        <v>3</v>
      </c>
      <c r="AW183" s="3" t="s">
        <v>3</v>
      </c>
      <c r="AX183" s="3" t="s">
        <v>3</v>
      </c>
      <c r="AY183" s="3" t="s">
        <v>3</v>
      </c>
      <c r="AZ183" s="3" t="s">
        <v>3</v>
      </c>
      <c r="BA183" s="3" t="s">
        <v>75</v>
      </c>
    </row>
    <row r="184" spans="1:53" ht="14.4">
      <c r="A184" t="s">
        <v>535</v>
      </c>
      <c r="B184" s="94">
        <v>12126</v>
      </c>
      <c r="C184" s="93" t="s">
        <v>688</v>
      </c>
      <c r="D184" s="88" t="s">
        <v>754</v>
      </c>
      <c r="E184" t="s">
        <v>72</v>
      </c>
      <c r="F184" t="s">
        <v>347</v>
      </c>
      <c r="G184" t="s">
        <v>22</v>
      </c>
      <c r="H184" t="s">
        <v>4</v>
      </c>
      <c r="I184" t="s">
        <v>3</v>
      </c>
      <c r="J184" t="s">
        <v>4</v>
      </c>
      <c r="K184" t="s">
        <v>3</v>
      </c>
      <c r="L184" t="s">
        <v>3</v>
      </c>
      <c r="M184" t="s">
        <v>4</v>
      </c>
      <c r="N184" t="s">
        <v>4</v>
      </c>
      <c r="O184" t="s">
        <v>4</v>
      </c>
      <c r="P184" t="s">
        <v>5</v>
      </c>
      <c r="Q184" t="s">
        <v>12</v>
      </c>
      <c r="R184" t="s">
        <v>4</v>
      </c>
      <c r="S184" t="s">
        <v>4</v>
      </c>
      <c r="T184" t="s">
        <v>4</v>
      </c>
      <c r="U184" t="s">
        <v>4</v>
      </c>
      <c r="V184" t="s">
        <v>9</v>
      </c>
      <c r="W184" t="s">
        <v>10</v>
      </c>
      <c r="X184" t="s">
        <v>4</v>
      </c>
      <c r="Y184" t="s">
        <v>5</v>
      </c>
      <c r="Z184" t="s">
        <v>4</v>
      </c>
      <c r="AA184" t="s">
        <v>4</v>
      </c>
      <c r="AB184" t="s">
        <v>3</v>
      </c>
      <c r="AC184" t="s">
        <v>4</v>
      </c>
      <c r="AD184" t="s">
        <v>3</v>
      </c>
      <c r="AE184" s="3" t="s">
        <v>129</v>
      </c>
      <c r="AF184" s="3" t="str">
        <f>IF(ISNUMBER(SEARCH("Do nothing", Officials_Data[[#This Row],[Column1]])), "Yes", "No")</f>
        <v>No</v>
      </c>
      <c r="AG184" s="98" t="str">
        <f>IF(ISNUMBER(SEARCH("Talk to the colleague about his/her behavior", Officials_Data[[#This Row],[Column1]])), "Yes", "No")</f>
        <v>No</v>
      </c>
      <c r="AH184" s="98" t="str">
        <f>IF(ISNUMBER(SEARCH("Report immediately to direct supervisor", Officials_Data[[#This Row],[Column1]])), "Yes", "No")</f>
        <v>Yes</v>
      </c>
      <c r="AI184" s="3" t="str">
        <f>IF(ISNUMBER(SEARCH("Report immediately to internal investigation body", Officials_Data[[#This Row],[Column1]])), "Yes", "No")</f>
        <v>No</v>
      </c>
      <c r="AJ184" s="3" t="str">
        <f>IF(ISNUMBER(SEARCH("Report immediately to external investigation body", Officials_Data[[#This Row],[Column1]])), "Yes", "No")</f>
        <v>No</v>
      </c>
      <c r="AK184" s="3" t="s">
        <v>14</v>
      </c>
      <c r="AL184" s="3" t="s">
        <v>21</v>
      </c>
      <c r="AM184" s="3" t="s">
        <v>21</v>
      </c>
      <c r="AN184" s="3" t="s">
        <v>4</v>
      </c>
      <c r="AO184" s="3" t="s">
        <v>4</v>
      </c>
      <c r="AP184" s="3" t="s">
        <v>4</v>
      </c>
      <c r="AQ184" s="3" t="s">
        <v>4</v>
      </c>
      <c r="AR184" s="3"/>
      <c r="AS184" s="3" t="s">
        <v>4</v>
      </c>
      <c r="AT184" s="3" t="s">
        <v>5</v>
      </c>
      <c r="AU184" s="3" t="s">
        <v>4</v>
      </c>
      <c r="AV184" s="3" t="s">
        <v>4</v>
      </c>
      <c r="AW184" s="3" t="s">
        <v>3</v>
      </c>
      <c r="AX184" s="3" t="s">
        <v>4</v>
      </c>
      <c r="AY184" s="3" t="s">
        <v>4</v>
      </c>
      <c r="AZ184" s="3" t="s">
        <v>3</v>
      </c>
      <c r="BA184" s="3" t="s">
        <v>75</v>
      </c>
    </row>
    <row r="185" spans="1:53" ht="14.4">
      <c r="A185" t="s">
        <v>536</v>
      </c>
      <c r="B185" s="94">
        <v>12131</v>
      </c>
      <c r="C185" s="93" t="s">
        <v>688</v>
      </c>
      <c r="D185" s="88" t="s">
        <v>754</v>
      </c>
      <c r="E185" t="s">
        <v>72</v>
      </c>
      <c r="F185" t="s">
        <v>350</v>
      </c>
      <c r="G185" t="s">
        <v>22</v>
      </c>
      <c r="H185" t="s">
        <v>4</v>
      </c>
      <c r="I185" t="s">
        <v>3</v>
      </c>
      <c r="J185" t="s">
        <v>4</v>
      </c>
      <c r="K185" t="s">
        <v>3</v>
      </c>
      <c r="L185" t="s">
        <v>3</v>
      </c>
      <c r="M185" t="s">
        <v>3</v>
      </c>
      <c r="N185" t="s">
        <v>4</v>
      </c>
      <c r="O185" t="s">
        <v>4</v>
      </c>
      <c r="P185" t="s">
        <v>5</v>
      </c>
      <c r="Q185" t="s">
        <v>12</v>
      </c>
      <c r="R185" t="s">
        <v>3</v>
      </c>
      <c r="S185" t="s">
        <v>4</v>
      </c>
      <c r="T185" t="s">
        <v>3</v>
      </c>
      <c r="U185" t="s">
        <v>5</v>
      </c>
      <c r="V185" t="s">
        <v>9</v>
      </c>
      <c r="W185" t="s">
        <v>9</v>
      </c>
      <c r="X185" t="s">
        <v>3</v>
      </c>
      <c r="Y185" t="s">
        <v>4</v>
      </c>
      <c r="Z185" t="s">
        <v>3</v>
      </c>
      <c r="AA185" t="s">
        <v>5</v>
      </c>
      <c r="AB185" t="s">
        <v>5</v>
      </c>
      <c r="AC185" t="s">
        <v>5</v>
      </c>
      <c r="AD185" t="s">
        <v>5</v>
      </c>
      <c r="AE185" s="3" t="s">
        <v>771</v>
      </c>
      <c r="AF185" s="3" t="str">
        <f>IF(ISNUMBER(SEARCH("Do nothing", Officials_Data[[#This Row],[Column1]])), "Yes", "No")</f>
        <v>Yes</v>
      </c>
      <c r="AG185" s="98" t="str">
        <f>IF(ISNUMBER(SEARCH("Talk to the colleague about his/her behavior", Officials_Data[[#This Row],[Column1]])), "Yes", "No")</f>
        <v>No</v>
      </c>
      <c r="AH185" s="98" t="str">
        <f>IF(ISNUMBER(SEARCH("Report immediately to direct supervisor", Officials_Data[[#This Row],[Column1]])), "Yes", "No")</f>
        <v>No</v>
      </c>
      <c r="AI185" s="3" t="str">
        <f>IF(ISNUMBER(SEARCH("Report immediately to internal investigation body", Officials_Data[[#This Row],[Column1]])), "Yes", "No")</f>
        <v>No</v>
      </c>
      <c r="AJ185" s="3" t="str">
        <f>IF(ISNUMBER(SEARCH("Report immediately to external investigation body", Officials_Data[[#This Row],[Column1]])), "Yes", "No")</f>
        <v>Yes</v>
      </c>
      <c r="AK185" s="3" t="s">
        <v>14</v>
      </c>
      <c r="AL185" s="3" t="s">
        <v>21</v>
      </c>
      <c r="AM185" s="3" t="s">
        <v>21</v>
      </c>
      <c r="AN185" s="3" t="s">
        <v>3</v>
      </c>
      <c r="AO185" s="3" t="s">
        <v>5</v>
      </c>
      <c r="AP185" s="3" t="s">
        <v>4</v>
      </c>
      <c r="AQ185" s="3" t="s">
        <v>4</v>
      </c>
      <c r="AR185" s="3"/>
      <c r="AS185" s="3" t="s">
        <v>4</v>
      </c>
      <c r="AT185" s="3" t="s">
        <v>3</v>
      </c>
      <c r="AU185" s="3" t="s">
        <v>6</v>
      </c>
      <c r="AV185" s="3" t="s">
        <v>5</v>
      </c>
      <c r="AW185" s="3" t="s">
        <v>3</v>
      </c>
      <c r="AX185" s="3" t="s">
        <v>5</v>
      </c>
      <c r="AY185" s="3" t="s">
        <v>3</v>
      </c>
      <c r="AZ185" s="3" t="s">
        <v>3</v>
      </c>
      <c r="BA185" s="3" t="s">
        <v>73</v>
      </c>
    </row>
    <row r="186" spans="1:53" ht="14.4">
      <c r="A186" t="s">
        <v>537</v>
      </c>
      <c r="B186" s="94">
        <v>12132</v>
      </c>
      <c r="C186" s="93" t="s">
        <v>688</v>
      </c>
      <c r="D186" s="88" t="s">
        <v>754</v>
      </c>
      <c r="E186" t="s">
        <v>72</v>
      </c>
      <c r="F186" t="s">
        <v>347</v>
      </c>
      <c r="G186" t="s">
        <v>22</v>
      </c>
      <c r="H186" t="s">
        <v>4</v>
      </c>
      <c r="I186" t="s">
        <v>4</v>
      </c>
      <c r="J186" t="s">
        <v>4</v>
      </c>
      <c r="K186" t="s">
        <v>4</v>
      </c>
      <c r="L186" t="s">
        <v>4</v>
      </c>
      <c r="M186" t="s">
        <v>4</v>
      </c>
      <c r="N186" t="s">
        <v>4</v>
      </c>
      <c r="O186" t="s">
        <v>4</v>
      </c>
      <c r="P186" t="s">
        <v>5</v>
      </c>
      <c r="Q186" t="s">
        <v>12</v>
      </c>
      <c r="R186" t="s">
        <v>4</v>
      </c>
      <c r="S186" t="s">
        <v>4</v>
      </c>
      <c r="T186" t="s">
        <v>4</v>
      </c>
      <c r="U186" t="s">
        <v>5</v>
      </c>
      <c r="V186" t="s">
        <v>11</v>
      </c>
      <c r="W186" t="s">
        <v>10</v>
      </c>
      <c r="X186" t="s">
        <v>4</v>
      </c>
      <c r="Y186" t="s">
        <v>5</v>
      </c>
      <c r="Z186" t="s">
        <v>4</v>
      </c>
      <c r="AA186" t="s">
        <v>4</v>
      </c>
      <c r="AB186" t="s">
        <v>4</v>
      </c>
      <c r="AC186" t="s">
        <v>4</v>
      </c>
      <c r="AD186" t="s">
        <v>4</v>
      </c>
      <c r="AE186" s="3" t="s">
        <v>758</v>
      </c>
      <c r="AF186" s="3" t="str">
        <f>IF(ISNUMBER(SEARCH("Do nothing", Officials_Data[[#This Row],[Column1]])), "Yes", "No")</f>
        <v>No</v>
      </c>
      <c r="AG186" s="98" t="str">
        <f>IF(ISNUMBER(SEARCH("Talk to the colleague about his/her behavior", Officials_Data[[#This Row],[Column1]])), "Yes", "No")</f>
        <v>No</v>
      </c>
      <c r="AH186" s="98" t="str">
        <f>IF(ISNUMBER(SEARCH("Report immediately to direct supervisor", Officials_Data[[#This Row],[Column1]])), "Yes", "No")</f>
        <v>Yes</v>
      </c>
      <c r="AI186" s="3" t="str">
        <f>IF(ISNUMBER(SEARCH("Report immediately to internal investigation body", Officials_Data[[#This Row],[Column1]])), "Yes", "No")</f>
        <v>Yes</v>
      </c>
      <c r="AJ186" s="3" t="str">
        <f>IF(ISNUMBER(SEARCH("Report immediately to external investigation body", Officials_Data[[#This Row],[Column1]])), "Yes", "No")</f>
        <v>No</v>
      </c>
      <c r="AK186" s="3" t="s">
        <v>14</v>
      </c>
      <c r="AL186" s="3" t="s">
        <v>21</v>
      </c>
      <c r="AM186" s="3" t="s">
        <v>21</v>
      </c>
      <c r="AN186" s="3" t="s">
        <v>4</v>
      </c>
      <c r="AO186" s="3" t="s">
        <v>4</v>
      </c>
      <c r="AP186" s="3" t="s">
        <v>4</v>
      </c>
      <c r="AQ186" s="3" t="s">
        <v>4</v>
      </c>
      <c r="AR186" s="3"/>
      <c r="AS186" s="3" t="s">
        <v>4</v>
      </c>
      <c r="AT186" s="3" t="s">
        <v>4</v>
      </c>
      <c r="AU186" s="3" t="s">
        <v>5</v>
      </c>
      <c r="AV186" s="3" t="s">
        <v>4</v>
      </c>
      <c r="AW186" s="3" t="s">
        <v>4</v>
      </c>
      <c r="AX186" s="3" t="s">
        <v>4</v>
      </c>
      <c r="AY186" s="3" t="s">
        <v>4</v>
      </c>
      <c r="AZ186" s="3" t="s">
        <v>4</v>
      </c>
      <c r="BA186" s="3" t="s">
        <v>75</v>
      </c>
    </row>
    <row r="187" spans="1:53" ht="14.4">
      <c r="A187" t="s">
        <v>538</v>
      </c>
      <c r="B187" s="94">
        <v>12133</v>
      </c>
      <c r="C187" s="93" t="s">
        <v>688</v>
      </c>
      <c r="D187" s="88" t="s">
        <v>754</v>
      </c>
      <c r="E187" t="s">
        <v>74</v>
      </c>
      <c r="F187" t="s">
        <v>350</v>
      </c>
      <c r="G187" t="s">
        <v>22</v>
      </c>
      <c r="H187" t="s">
        <v>4</v>
      </c>
      <c r="I187" t="s">
        <v>4</v>
      </c>
      <c r="J187" t="s">
        <v>4</v>
      </c>
      <c r="K187" t="s">
        <v>4</v>
      </c>
      <c r="L187" t="s">
        <v>5</v>
      </c>
      <c r="M187" t="s">
        <v>4</v>
      </c>
      <c r="N187" t="s">
        <v>4</v>
      </c>
      <c r="O187" t="s">
        <v>5</v>
      </c>
      <c r="P187" t="s">
        <v>5</v>
      </c>
      <c r="Q187" t="s">
        <v>11</v>
      </c>
      <c r="R187" t="s">
        <v>4</v>
      </c>
      <c r="S187" t="s">
        <v>5</v>
      </c>
      <c r="T187" t="s">
        <v>4</v>
      </c>
      <c r="U187" t="s">
        <v>4</v>
      </c>
      <c r="V187" t="s">
        <v>9</v>
      </c>
      <c r="W187" t="s">
        <v>9</v>
      </c>
      <c r="X187" t="s">
        <v>4</v>
      </c>
      <c r="Y187" t="s">
        <v>5</v>
      </c>
      <c r="Z187" t="s">
        <v>6</v>
      </c>
      <c r="AA187" t="s">
        <v>5</v>
      </c>
      <c r="AB187" t="s">
        <v>3</v>
      </c>
      <c r="AC187" t="s">
        <v>4</v>
      </c>
      <c r="AD187" t="s">
        <v>5</v>
      </c>
      <c r="AE187" s="3" t="s">
        <v>758</v>
      </c>
      <c r="AF187" s="3" t="str">
        <f>IF(ISNUMBER(SEARCH("Do nothing", Officials_Data[[#This Row],[Column1]])), "Yes", "No")</f>
        <v>No</v>
      </c>
      <c r="AG187" s="98" t="str">
        <f>IF(ISNUMBER(SEARCH("Talk to the colleague about his/her behavior", Officials_Data[[#This Row],[Column1]])), "Yes", "No")</f>
        <v>No</v>
      </c>
      <c r="AH187" s="98" t="str">
        <f>IF(ISNUMBER(SEARCH("Report immediately to direct supervisor", Officials_Data[[#This Row],[Column1]])), "Yes", "No")</f>
        <v>Yes</v>
      </c>
      <c r="AI187" s="3" t="str">
        <f>IF(ISNUMBER(SEARCH("Report immediately to internal investigation body", Officials_Data[[#This Row],[Column1]])), "Yes", "No")</f>
        <v>Yes</v>
      </c>
      <c r="AJ187" s="3" t="str">
        <f>IF(ISNUMBER(SEARCH("Report immediately to external investigation body", Officials_Data[[#This Row],[Column1]])), "Yes", "No")</f>
        <v>No</v>
      </c>
      <c r="AK187" s="3" t="s">
        <v>14</v>
      </c>
      <c r="AL187" s="3" t="s">
        <v>21</v>
      </c>
      <c r="AM187" s="3" t="s">
        <v>22</v>
      </c>
      <c r="AN187" s="3" t="s">
        <v>4</v>
      </c>
      <c r="AO187" s="3" t="s">
        <v>5</v>
      </c>
      <c r="AP187" s="3" t="s">
        <v>5</v>
      </c>
      <c r="AQ187" s="3" t="s">
        <v>5</v>
      </c>
      <c r="AR187" s="3"/>
      <c r="AS187" s="3" t="s">
        <v>4</v>
      </c>
      <c r="AT187" s="3" t="s">
        <v>3</v>
      </c>
      <c r="AU187" s="3" t="s">
        <v>4</v>
      </c>
      <c r="AV187" s="3" t="s">
        <v>3</v>
      </c>
      <c r="AW187" s="3" t="s">
        <v>5</v>
      </c>
      <c r="AX187" s="3" t="s">
        <v>4</v>
      </c>
      <c r="AY187" s="3" t="s">
        <v>3</v>
      </c>
      <c r="AZ187" s="3" t="s">
        <v>3</v>
      </c>
      <c r="BA187" s="3" t="s">
        <v>75</v>
      </c>
    </row>
    <row r="188" spans="1:53" ht="14.4">
      <c r="A188" t="s">
        <v>539</v>
      </c>
      <c r="B188" s="94">
        <v>12134</v>
      </c>
      <c r="C188" s="93" t="s">
        <v>688</v>
      </c>
      <c r="D188" s="88" t="s">
        <v>754</v>
      </c>
      <c r="E188" t="s">
        <v>74</v>
      </c>
      <c r="F188" t="s">
        <v>350</v>
      </c>
      <c r="G188" t="s">
        <v>21</v>
      </c>
      <c r="H188" t="s">
        <v>3</v>
      </c>
      <c r="I188" t="s">
        <v>3</v>
      </c>
      <c r="J188" t="s">
        <v>3</v>
      </c>
      <c r="K188" t="s">
        <v>4</v>
      </c>
      <c r="L188" t="s">
        <v>4</v>
      </c>
      <c r="M188" t="s">
        <v>4</v>
      </c>
      <c r="N188" t="s">
        <v>4</v>
      </c>
      <c r="O188" t="s">
        <v>4</v>
      </c>
      <c r="P188" t="s">
        <v>4</v>
      </c>
      <c r="Q188" t="s">
        <v>11</v>
      </c>
      <c r="R188" t="s">
        <v>4</v>
      </c>
      <c r="S188" t="s">
        <v>4</v>
      </c>
      <c r="T188" t="s">
        <v>4</v>
      </c>
      <c r="U188" t="s">
        <v>4</v>
      </c>
      <c r="V188" t="s">
        <v>10</v>
      </c>
      <c r="W188" t="s">
        <v>10</v>
      </c>
      <c r="X188" t="s">
        <v>4</v>
      </c>
      <c r="Y188" t="s">
        <v>4</v>
      </c>
      <c r="Z188" t="s">
        <v>5</v>
      </c>
      <c r="AA188" t="s">
        <v>4</v>
      </c>
      <c r="AB188" t="s">
        <v>4</v>
      </c>
      <c r="AC188" t="s">
        <v>4</v>
      </c>
      <c r="AD188" t="s">
        <v>4</v>
      </c>
      <c r="AE188" s="3" t="s">
        <v>129</v>
      </c>
      <c r="AF188" s="3" t="str">
        <f>IF(ISNUMBER(SEARCH("Do nothing", Officials_Data[[#This Row],[Column1]])), "Yes", "No")</f>
        <v>No</v>
      </c>
      <c r="AG188" s="98" t="str">
        <f>IF(ISNUMBER(SEARCH("Talk to the colleague about his/her behavior", Officials_Data[[#This Row],[Column1]])), "Yes", "No")</f>
        <v>No</v>
      </c>
      <c r="AH188" s="98" t="str">
        <f>IF(ISNUMBER(SEARCH("Report immediately to direct supervisor", Officials_Data[[#This Row],[Column1]])), "Yes", "No")</f>
        <v>Yes</v>
      </c>
      <c r="AI188" s="3" t="str">
        <f>IF(ISNUMBER(SEARCH("Report immediately to internal investigation body", Officials_Data[[#This Row],[Column1]])), "Yes", "No")</f>
        <v>No</v>
      </c>
      <c r="AJ188" s="3" t="str">
        <f>IF(ISNUMBER(SEARCH("Report immediately to external investigation body", Officials_Data[[#This Row],[Column1]])), "Yes", "No")</f>
        <v>No</v>
      </c>
      <c r="AK188" s="3" t="s">
        <v>14</v>
      </c>
      <c r="AL188" s="3" t="s">
        <v>21</v>
      </c>
      <c r="AM188" s="3" t="s">
        <v>21</v>
      </c>
      <c r="AN188" s="3" t="s">
        <v>3</v>
      </c>
      <c r="AO188" s="3" t="s">
        <v>4</v>
      </c>
      <c r="AP188" s="3" t="s">
        <v>4</v>
      </c>
      <c r="AQ188" s="3" t="s">
        <v>4</v>
      </c>
      <c r="AR188" s="3"/>
      <c r="AS188" s="3" t="s">
        <v>5</v>
      </c>
      <c r="AT188" s="3" t="s">
        <v>3</v>
      </c>
      <c r="AU188" s="3" t="s">
        <v>5</v>
      </c>
      <c r="AV188" s="3" t="s">
        <v>4</v>
      </c>
      <c r="AW188" s="3" t="s">
        <v>4</v>
      </c>
      <c r="AX188" s="3" t="s">
        <v>4</v>
      </c>
      <c r="AY188" s="3" t="s">
        <v>4</v>
      </c>
      <c r="AZ188" s="3" t="s">
        <v>3</v>
      </c>
      <c r="BA188" s="3" t="s">
        <v>75</v>
      </c>
    </row>
    <row r="189" spans="1:53" ht="14.4">
      <c r="A189" t="s">
        <v>540</v>
      </c>
      <c r="B189" s="94">
        <v>12135</v>
      </c>
      <c r="C189" s="93" t="s">
        <v>688</v>
      </c>
      <c r="D189" s="88" t="s">
        <v>754</v>
      </c>
      <c r="E189" t="s">
        <v>74</v>
      </c>
      <c r="F189" t="s">
        <v>346</v>
      </c>
      <c r="G189" t="s">
        <v>21</v>
      </c>
      <c r="H189" t="s">
        <v>3</v>
      </c>
      <c r="I189" t="s">
        <v>3</v>
      </c>
      <c r="J189" t="s">
        <v>3</v>
      </c>
      <c r="K189" t="s">
        <v>3</v>
      </c>
      <c r="L189" t="s">
        <v>4</v>
      </c>
      <c r="M189" t="s">
        <v>3</v>
      </c>
      <c r="N189" t="s">
        <v>3</v>
      </c>
      <c r="O189" t="s">
        <v>5</v>
      </c>
      <c r="P189" t="s">
        <v>4</v>
      </c>
      <c r="Q189" t="s">
        <v>11</v>
      </c>
      <c r="R189" t="s">
        <v>4</v>
      </c>
      <c r="S189" t="s">
        <v>4</v>
      </c>
      <c r="T189" t="s">
        <v>3</v>
      </c>
      <c r="U189" t="s">
        <v>4</v>
      </c>
      <c r="V189" t="s">
        <v>10</v>
      </c>
      <c r="W189" t="s">
        <v>10</v>
      </c>
      <c r="X189" t="s">
        <v>3</v>
      </c>
      <c r="Y189" t="s">
        <v>3</v>
      </c>
      <c r="Z189" t="s">
        <v>3</v>
      </c>
      <c r="AA189" t="s">
        <v>4</v>
      </c>
      <c r="AB189" t="s">
        <v>3</v>
      </c>
      <c r="AC189" t="s">
        <v>5</v>
      </c>
      <c r="AD189" t="s">
        <v>4</v>
      </c>
      <c r="AE189" s="3" t="s">
        <v>129</v>
      </c>
      <c r="AF189" s="3" t="str">
        <f>IF(ISNUMBER(SEARCH("Do nothing", Officials_Data[[#This Row],[Column1]])), "Yes", "No")</f>
        <v>No</v>
      </c>
      <c r="AG189" s="98" t="str">
        <f>IF(ISNUMBER(SEARCH("Talk to the colleague about his/her behavior", Officials_Data[[#This Row],[Column1]])), "Yes", "No")</f>
        <v>No</v>
      </c>
      <c r="AH189" s="98" t="str">
        <f>IF(ISNUMBER(SEARCH("Report immediately to direct supervisor", Officials_Data[[#This Row],[Column1]])), "Yes", "No")</f>
        <v>Yes</v>
      </c>
      <c r="AI189" s="3" t="str">
        <f>IF(ISNUMBER(SEARCH("Report immediately to internal investigation body", Officials_Data[[#This Row],[Column1]])), "Yes", "No")</f>
        <v>No</v>
      </c>
      <c r="AJ189" s="3" t="str">
        <f>IF(ISNUMBER(SEARCH("Report immediately to external investigation body", Officials_Data[[#This Row],[Column1]])), "Yes", "No")</f>
        <v>No</v>
      </c>
      <c r="AK189" s="3" t="s">
        <v>14</v>
      </c>
      <c r="AL189" s="3" t="s">
        <v>22</v>
      </c>
      <c r="AM189" s="3"/>
      <c r="AN189" s="3"/>
      <c r="AO189" s="3"/>
      <c r="AP189" s="3"/>
      <c r="AQ189" s="3"/>
      <c r="AR189" s="3" t="s">
        <v>3</v>
      </c>
      <c r="AS189" s="3" t="s">
        <v>3</v>
      </c>
      <c r="AT189" s="3" t="s">
        <v>3</v>
      </c>
      <c r="AU189" s="3" t="s">
        <v>4</v>
      </c>
      <c r="AV189" s="3" t="s">
        <v>5</v>
      </c>
      <c r="AW189" s="3" t="s">
        <v>3</v>
      </c>
      <c r="AX189" s="3" t="s">
        <v>3</v>
      </c>
      <c r="AY189" s="3" t="s">
        <v>3</v>
      </c>
      <c r="AZ189" s="3" t="s">
        <v>3</v>
      </c>
      <c r="BA189" s="3" t="s">
        <v>75</v>
      </c>
    </row>
    <row r="190" spans="1:53" ht="14.4">
      <c r="A190" t="s">
        <v>541</v>
      </c>
      <c r="B190" s="94">
        <v>12136</v>
      </c>
      <c r="C190" s="93" t="s">
        <v>688</v>
      </c>
      <c r="D190" s="88" t="s">
        <v>754</v>
      </c>
      <c r="E190" t="s">
        <v>74</v>
      </c>
      <c r="F190" t="s">
        <v>347</v>
      </c>
      <c r="G190" t="s">
        <v>22</v>
      </c>
      <c r="H190" t="s">
        <v>3</v>
      </c>
      <c r="I190" t="s">
        <v>3</v>
      </c>
      <c r="J190" t="s">
        <v>3</v>
      </c>
      <c r="K190" t="s">
        <v>3</v>
      </c>
      <c r="L190" t="s">
        <v>3</v>
      </c>
      <c r="M190" t="s">
        <v>3</v>
      </c>
      <c r="N190" t="s">
        <v>3</v>
      </c>
      <c r="O190" t="s">
        <v>4</v>
      </c>
      <c r="P190" t="s">
        <v>5</v>
      </c>
      <c r="Q190" t="s">
        <v>12</v>
      </c>
      <c r="R190" t="s">
        <v>3</v>
      </c>
      <c r="S190" t="s">
        <v>3</v>
      </c>
      <c r="T190" t="s">
        <v>3</v>
      </c>
      <c r="U190" t="s">
        <v>3</v>
      </c>
      <c r="V190" t="s">
        <v>10</v>
      </c>
      <c r="W190" t="s">
        <v>9</v>
      </c>
      <c r="X190" t="s">
        <v>3</v>
      </c>
      <c r="Y190" t="s">
        <v>3</v>
      </c>
      <c r="Z190" t="s">
        <v>3</v>
      </c>
      <c r="AA190" t="s">
        <v>3</v>
      </c>
      <c r="AB190" t="s">
        <v>4</v>
      </c>
      <c r="AC190" t="s">
        <v>4</v>
      </c>
      <c r="AD190" t="s">
        <v>3</v>
      </c>
      <c r="AE190" s="3" t="s">
        <v>129</v>
      </c>
      <c r="AF190" s="3" t="str">
        <f>IF(ISNUMBER(SEARCH("Do nothing", Officials_Data[[#This Row],[Column1]])), "Yes", "No")</f>
        <v>No</v>
      </c>
      <c r="AG190" s="98" t="str">
        <f>IF(ISNUMBER(SEARCH("Talk to the colleague about his/her behavior", Officials_Data[[#This Row],[Column1]])), "Yes", "No")</f>
        <v>No</v>
      </c>
      <c r="AH190" s="98" t="str">
        <f>IF(ISNUMBER(SEARCH("Report immediately to direct supervisor", Officials_Data[[#This Row],[Column1]])), "Yes", "No")</f>
        <v>Yes</v>
      </c>
      <c r="AI190" s="3" t="str">
        <f>IF(ISNUMBER(SEARCH("Report immediately to internal investigation body", Officials_Data[[#This Row],[Column1]])), "Yes", "No")</f>
        <v>No</v>
      </c>
      <c r="AJ190" s="3" t="str">
        <f>IF(ISNUMBER(SEARCH("Report immediately to external investigation body", Officials_Data[[#This Row],[Column1]])), "Yes", "No")</f>
        <v>No</v>
      </c>
      <c r="AK190" s="3" t="s">
        <v>14</v>
      </c>
      <c r="AL190" s="3" t="s">
        <v>21</v>
      </c>
      <c r="AM190" s="3" t="s">
        <v>21</v>
      </c>
      <c r="AN190" s="3" t="s">
        <v>3</v>
      </c>
      <c r="AO190" s="3" t="s">
        <v>4</v>
      </c>
      <c r="AP190" s="3" t="s">
        <v>3</v>
      </c>
      <c r="AQ190" s="3" t="s">
        <v>3</v>
      </c>
      <c r="AR190" s="3"/>
      <c r="AS190" s="3" t="s">
        <v>4</v>
      </c>
      <c r="AT190" s="3" t="s">
        <v>4</v>
      </c>
      <c r="AU190" s="3" t="s">
        <v>3</v>
      </c>
      <c r="AV190" s="3" t="s">
        <v>3</v>
      </c>
      <c r="AW190" s="3" t="s">
        <v>3</v>
      </c>
      <c r="AX190" s="3" t="s">
        <v>3</v>
      </c>
      <c r="AY190" s="3" t="s">
        <v>3</v>
      </c>
      <c r="AZ190" s="3" t="s">
        <v>3</v>
      </c>
      <c r="BA190" s="3" t="s">
        <v>75</v>
      </c>
    </row>
    <row r="191" spans="1:53" ht="14.4">
      <c r="A191" t="s">
        <v>542</v>
      </c>
      <c r="B191" s="94">
        <v>12137</v>
      </c>
      <c r="C191" s="93" t="s">
        <v>688</v>
      </c>
      <c r="D191" s="88" t="s">
        <v>754</v>
      </c>
      <c r="E191" t="s">
        <v>72</v>
      </c>
      <c r="F191" t="s">
        <v>350</v>
      </c>
      <c r="G191" t="s">
        <v>21</v>
      </c>
      <c r="H191" t="s">
        <v>3</v>
      </c>
      <c r="I191" t="s">
        <v>3</v>
      </c>
      <c r="J191" t="s">
        <v>3</v>
      </c>
      <c r="K191" t="s">
        <v>3</v>
      </c>
      <c r="L191" t="s">
        <v>4</v>
      </c>
      <c r="M191" t="s">
        <v>3</v>
      </c>
      <c r="N191" t="s">
        <v>4</v>
      </c>
      <c r="O191" t="s">
        <v>4</v>
      </c>
      <c r="P191" t="s">
        <v>6</v>
      </c>
      <c r="Q191" t="s">
        <v>12</v>
      </c>
      <c r="R191" t="s">
        <v>3</v>
      </c>
      <c r="S191" t="s">
        <v>3</v>
      </c>
      <c r="T191" t="s">
        <v>3</v>
      </c>
      <c r="U191" t="s">
        <v>3</v>
      </c>
      <c r="V191" t="s">
        <v>9</v>
      </c>
      <c r="W191" t="s">
        <v>9</v>
      </c>
      <c r="X191" t="s">
        <v>3</v>
      </c>
      <c r="Y191" t="s">
        <v>3</v>
      </c>
      <c r="Z191" t="s">
        <v>3</v>
      </c>
      <c r="AA191" t="s">
        <v>4</v>
      </c>
      <c r="AB191" t="s">
        <v>3</v>
      </c>
      <c r="AC191" t="s">
        <v>3</v>
      </c>
      <c r="AD191" t="s">
        <v>3</v>
      </c>
      <c r="AE191" s="3" t="s">
        <v>125</v>
      </c>
      <c r="AF191" s="3" t="str">
        <f>IF(ISNUMBER(SEARCH("Do nothing", Officials_Data[[#This Row],[Column1]])), "Yes", "No")</f>
        <v>Yes</v>
      </c>
      <c r="AG191" s="98" t="str">
        <f>IF(ISNUMBER(SEARCH("Talk to the colleague about his/her behavior", Officials_Data[[#This Row],[Column1]])), "Yes", "No")</f>
        <v>No</v>
      </c>
      <c r="AH191" s="98" t="str">
        <f>IF(ISNUMBER(SEARCH("Report immediately to direct supervisor", Officials_Data[[#This Row],[Column1]])), "Yes", "No")</f>
        <v>No</v>
      </c>
      <c r="AI191" s="3" t="str">
        <f>IF(ISNUMBER(SEARCH("Report immediately to internal investigation body", Officials_Data[[#This Row],[Column1]])), "Yes", "No")</f>
        <v>No</v>
      </c>
      <c r="AJ191" s="3" t="str">
        <f>IF(ISNUMBER(SEARCH("Report immediately to external investigation body", Officials_Data[[#This Row],[Column1]])), "Yes", "No")</f>
        <v>No</v>
      </c>
      <c r="AK191" s="3" t="s">
        <v>14</v>
      </c>
      <c r="AL191" s="3" t="s">
        <v>21</v>
      </c>
      <c r="AM191" s="3" t="s">
        <v>21</v>
      </c>
      <c r="AN191" s="3" t="s">
        <v>3</v>
      </c>
      <c r="AO191" s="3" t="s">
        <v>3</v>
      </c>
      <c r="AP191" s="3" t="s">
        <v>4</v>
      </c>
      <c r="AQ191" s="3" t="s">
        <v>3</v>
      </c>
      <c r="AR191" s="3"/>
      <c r="AS191" s="3" t="s">
        <v>4</v>
      </c>
      <c r="AT191" s="3" t="s">
        <v>4</v>
      </c>
      <c r="AU191" s="3" t="s">
        <v>4</v>
      </c>
      <c r="AV191" s="3" t="s">
        <v>4</v>
      </c>
      <c r="AW191" s="3" t="s">
        <v>3</v>
      </c>
      <c r="AX191" s="3" t="s">
        <v>4</v>
      </c>
      <c r="AY191" s="3" t="s">
        <v>3</v>
      </c>
      <c r="AZ191" s="3" t="s">
        <v>3</v>
      </c>
      <c r="BA191" s="3" t="s">
        <v>75</v>
      </c>
    </row>
    <row r="192" spans="1:53" ht="14.4">
      <c r="A192" t="s">
        <v>543</v>
      </c>
      <c r="B192" s="94">
        <v>12138</v>
      </c>
      <c r="C192" s="93" t="s">
        <v>688</v>
      </c>
      <c r="D192" s="88" t="s">
        <v>754</v>
      </c>
      <c r="E192" t="s">
        <v>74</v>
      </c>
      <c r="F192" t="s">
        <v>350</v>
      </c>
      <c r="G192" t="s">
        <v>21</v>
      </c>
      <c r="H192" t="s">
        <v>3</v>
      </c>
      <c r="I192" t="s">
        <v>3</v>
      </c>
      <c r="J192" t="s">
        <v>3</v>
      </c>
      <c r="K192" t="s">
        <v>3</v>
      </c>
      <c r="L192" t="s">
        <v>3</v>
      </c>
      <c r="M192" t="s">
        <v>3</v>
      </c>
      <c r="N192" t="s">
        <v>3</v>
      </c>
      <c r="O192" t="s">
        <v>4</v>
      </c>
      <c r="P192" t="s">
        <v>4</v>
      </c>
      <c r="Q192" t="s">
        <v>12</v>
      </c>
      <c r="R192" t="s">
        <v>3</v>
      </c>
      <c r="S192" t="s">
        <v>4</v>
      </c>
      <c r="T192" t="s">
        <v>3</v>
      </c>
      <c r="U192" t="s">
        <v>4</v>
      </c>
      <c r="V192" t="s">
        <v>9</v>
      </c>
      <c r="W192" t="s">
        <v>9</v>
      </c>
      <c r="X192" t="s">
        <v>3</v>
      </c>
      <c r="Y192" t="s">
        <v>3</v>
      </c>
      <c r="Z192" t="s">
        <v>3</v>
      </c>
      <c r="AA192" t="s">
        <v>4</v>
      </c>
      <c r="AB192" t="s">
        <v>3</v>
      </c>
      <c r="AC192" t="s">
        <v>4</v>
      </c>
      <c r="AD192" t="s">
        <v>4</v>
      </c>
      <c r="AE192" s="3" t="s">
        <v>764</v>
      </c>
      <c r="AF192" s="3" t="str">
        <f>IF(ISNUMBER(SEARCH("Do nothing", Officials_Data[[#This Row],[Column1]])), "Yes", "No")</f>
        <v>No</v>
      </c>
      <c r="AG192" s="98" t="str">
        <f>IF(ISNUMBER(SEARCH("Talk to the colleague about his/her behavior", Officials_Data[[#This Row],[Column1]])), "Yes", "No")</f>
        <v>No</v>
      </c>
      <c r="AH192" s="98" t="str">
        <f>IF(ISNUMBER(SEARCH("Report immediately to direct supervisor", Officials_Data[[#This Row],[Column1]])), "Yes", "No")</f>
        <v>Yes</v>
      </c>
      <c r="AI192" s="3" t="str">
        <f>IF(ISNUMBER(SEARCH("Report immediately to internal investigation body", Officials_Data[[#This Row],[Column1]])), "Yes", "No")</f>
        <v>Yes</v>
      </c>
      <c r="AJ192" s="3" t="str">
        <f>IF(ISNUMBER(SEARCH("Report immediately to external investigation body", Officials_Data[[#This Row],[Column1]])), "Yes", "No")</f>
        <v>No</v>
      </c>
      <c r="AK192" s="3" t="s">
        <v>14</v>
      </c>
      <c r="AL192" s="3" t="s">
        <v>21</v>
      </c>
      <c r="AM192" s="3" t="s">
        <v>21</v>
      </c>
      <c r="AN192" s="3" t="s">
        <v>4</v>
      </c>
      <c r="AO192" s="3" t="s">
        <v>4</v>
      </c>
      <c r="AP192" s="3" t="s">
        <v>3</v>
      </c>
      <c r="AQ192" s="3" t="s">
        <v>3</v>
      </c>
      <c r="AR192" s="3"/>
      <c r="AS192" s="3" t="s">
        <v>3</v>
      </c>
      <c r="AT192" s="3" t="s">
        <v>4</v>
      </c>
      <c r="AU192" s="3" t="s">
        <v>4</v>
      </c>
      <c r="AV192" s="3" t="s">
        <v>3</v>
      </c>
      <c r="AW192" s="3" t="s">
        <v>3</v>
      </c>
      <c r="AX192" s="3" t="s">
        <v>4</v>
      </c>
      <c r="AY192" s="3" t="s">
        <v>3</v>
      </c>
      <c r="AZ192" s="3" t="s">
        <v>3</v>
      </c>
      <c r="BA192" s="3" t="s">
        <v>75</v>
      </c>
    </row>
    <row r="193" spans="1:53" ht="14.4">
      <c r="A193" t="s">
        <v>544</v>
      </c>
      <c r="B193" s="94">
        <v>12144</v>
      </c>
      <c r="C193" s="93" t="s">
        <v>716</v>
      </c>
      <c r="D193" s="88" t="s">
        <v>754</v>
      </c>
      <c r="E193" t="s">
        <v>72</v>
      </c>
      <c r="F193" t="s">
        <v>347</v>
      </c>
      <c r="G193" t="s">
        <v>22</v>
      </c>
      <c r="H193" t="s">
        <v>4</v>
      </c>
      <c r="I193" t="s">
        <v>4</v>
      </c>
      <c r="J193" t="s">
        <v>4</v>
      </c>
      <c r="K193" t="s">
        <v>3</v>
      </c>
      <c r="L193" t="s">
        <v>4</v>
      </c>
      <c r="M193" t="s">
        <v>4</v>
      </c>
      <c r="N193" t="s">
        <v>4</v>
      </c>
      <c r="O193" t="s">
        <v>4</v>
      </c>
      <c r="P193" t="s">
        <v>5</v>
      </c>
      <c r="Q193" t="s">
        <v>12</v>
      </c>
      <c r="R193" t="s">
        <v>4</v>
      </c>
      <c r="S193" t="s">
        <v>4</v>
      </c>
      <c r="T193" t="s">
        <v>4</v>
      </c>
      <c r="U193" t="s">
        <v>4</v>
      </c>
      <c r="V193" t="s">
        <v>11</v>
      </c>
      <c r="W193" t="s">
        <v>11</v>
      </c>
      <c r="X193" t="s">
        <v>3</v>
      </c>
      <c r="Y193" t="s">
        <v>5</v>
      </c>
      <c r="Z193" t="s">
        <v>4</v>
      </c>
      <c r="AA193" t="s">
        <v>3</v>
      </c>
      <c r="AB193" t="s">
        <v>4</v>
      </c>
      <c r="AC193" t="s">
        <v>5</v>
      </c>
      <c r="AD193" t="s">
        <v>4</v>
      </c>
      <c r="AE193" s="3" t="s">
        <v>129</v>
      </c>
      <c r="AF193" s="3" t="str">
        <f>IF(ISNUMBER(SEARCH("Do nothing", Officials_Data[[#This Row],[Column1]])), "Yes", "No")</f>
        <v>No</v>
      </c>
      <c r="AG193" s="98" t="str">
        <f>IF(ISNUMBER(SEARCH("Talk to the colleague about his/her behavior", Officials_Data[[#This Row],[Column1]])), "Yes", "No")</f>
        <v>No</v>
      </c>
      <c r="AH193" s="98" t="str">
        <f>IF(ISNUMBER(SEARCH("Report immediately to direct supervisor", Officials_Data[[#This Row],[Column1]])), "Yes", "No")</f>
        <v>Yes</v>
      </c>
      <c r="AI193" s="3" t="str">
        <f>IF(ISNUMBER(SEARCH("Report immediately to internal investigation body", Officials_Data[[#This Row],[Column1]])), "Yes", "No")</f>
        <v>No</v>
      </c>
      <c r="AJ193" s="3" t="str">
        <f>IF(ISNUMBER(SEARCH("Report immediately to external investigation body", Officials_Data[[#This Row],[Column1]])), "Yes", "No")</f>
        <v>No</v>
      </c>
      <c r="AK193" s="3" t="s">
        <v>14</v>
      </c>
      <c r="AL193" s="3" t="s">
        <v>21</v>
      </c>
      <c r="AM193" s="3" t="s">
        <v>21</v>
      </c>
      <c r="AN193" s="3" t="s">
        <v>3</v>
      </c>
      <c r="AO193" s="3" t="s">
        <v>3</v>
      </c>
      <c r="AP193" s="3" t="s">
        <v>3</v>
      </c>
      <c r="AQ193" s="3" t="s">
        <v>3</v>
      </c>
      <c r="AR193" s="3"/>
      <c r="AS193" s="3" t="s">
        <v>5</v>
      </c>
      <c r="AT193" s="3" t="s">
        <v>3</v>
      </c>
      <c r="AU193" s="3" t="s">
        <v>4</v>
      </c>
      <c r="AV193" s="3" t="s">
        <v>4</v>
      </c>
      <c r="AW193" s="3" t="s">
        <v>5</v>
      </c>
      <c r="AX193" s="3" t="s">
        <v>4</v>
      </c>
      <c r="AY193" s="3" t="s">
        <v>3</v>
      </c>
      <c r="AZ193" s="3" t="s">
        <v>3</v>
      </c>
      <c r="BA193" s="3" t="s">
        <v>75</v>
      </c>
    </row>
    <row r="194" spans="1:53" ht="14.4">
      <c r="A194" t="s">
        <v>545</v>
      </c>
      <c r="B194" s="94">
        <v>12146</v>
      </c>
      <c r="C194" s="93" t="s">
        <v>688</v>
      </c>
      <c r="D194" s="88" t="s">
        <v>754</v>
      </c>
      <c r="E194" t="s">
        <v>74</v>
      </c>
      <c r="F194" t="s">
        <v>350</v>
      </c>
      <c r="G194" t="s">
        <v>21</v>
      </c>
      <c r="H194" t="s">
        <v>4</v>
      </c>
      <c r="I194" t="s">
        <v>4</v>
      </c>
      <c r="J194" t="s">
        <v>4</v>
      </c>
      <c r="K194" t="s">
        <v>3</v>
      </c>
      <c r="L194" t="s">
        <v>4</v>
      </c>
      <c r="M194" t="s">
        <v>4</v>
      </c>
      <c r="N194" t="s">
        <v>4</v>
      </c>
      <c r="O194" t="s">
        <v>4</v>
      </c>
      <c r="P194" t="s">
        <v>5</v>
      </c>
      <c r="Q194" t="s">
        <v>12</v>
      </c>
      <c r="R194" t="s">
        <v>4</v>
      </c>
      <c r="S194" t="s">
        <v>5</v>
      </c>
      <c r="T194" t="s">
        <v>4</v>
      </c>
      <c r="U194" t="s">
        <v>4</v>
      </c>
      <c r="V194" t="s">
        <v>9</v>
      </c>
      <c r="W194" t="s">
        <v>10</v>
      </c>
      <c r="X194" t="s">
        <v>3</v>
      </c>
      <c r="Y194" t="s">
        <v>4</v>
      </c>
      <c r="Z194" t="s">
        <v>4</v>
      </c>
      <c r="AA194" t="s">
        <v>5</v>
      </c>
      <c r="AB194" t="s">
        <v>5</v>
      </c>
      <c r="AC194" t="s">
        <v>5</v>
      </c>
      <c r="AD194" t="s">
        <v>5</v>
      </c>
      <c r="AE194" s="3" t="s">
        <v>755</v>
      </c>
      <c r="AF194" s="3" t="str">
        <f>IF(ISNUMBER(SEARCH("Do nothing", Officials_Data[[#This Row],[Column1]])), "Yes", "No")</f>
        <v>No</v>
      </c>
      <c r="AG194" s="98" t="str">
        <f>IF(ISNUMBER(SEARCH("Talk to the colleague about his/her behavior", Officials_Data[[#This Row],[Column1]])), "Yes", "No")</f>
        <v>Yes</v>
      </c>
      <c r="AH194" s="98" t="str">
        <f>IF(ISNUMBER(SEARCH("Report immediately to direct supervisor", Officials_Data[[#This Row],[Column1]])), "Yes", "No")</f>
        <v>No</v>
      </c>
      <c r="AI194" s="3" t="str">
        <f>IF(ISNUMBER(SEARCH("Report immediately to internal investigation body", Officials_Data[[#This Row],[Column1]])), "Yes", "No")</f>
        <v>No</v>
      </c>
      <c r="AJ194" s="3" t="str">
        <f>IF(ISNUMBER(SEARCH("Report immediately to external investigation body", Officials_Data[[#This Row],[Column1]])), "Yes", "No")</f>
        <v>No</v>
      </c>
      <c r="AK194" s="3" t="s">
        <v>20</v>
      </c>
      <c r="AL194" s="3" t="s">
        <v>21</v>
      </c>
      <c r="AM194" s="3" t="s">
        <v>21</v>
      </c>
      <c r="AN194" s="3" t="s">
        <v>4</v>
      </c>
      <c r="AO194" s="3" t="s">
        <v>5</v>
      </c>
      <c r="AP194" s="3" t="s">
        <v>4</v>
      </c>
      <c r="AQ194" s="3" t="s">
        <v>4</v>
      </c>
      <c r="AR194" s="3"/>
      <c r="AS194" s="3" t="s">
        <v>6</v>
      </c>
      <c r="AT194" s="3" t="s">
        <v>3</v>
      </c>
      <c r="AU194" s="3" t="s">
        <v>5</v>
      </c>
      <c r="AV194" s="3" t="s">
        <v>4</v>
      </c>
      <c r="AW194" s="3" t="s">
        <v>4</v>
      </c>
      <c r="AX194" s="3" t="s">
        <v>4</v>
      </c>
      <c r="AY194" s="3" t="s">
        <v>4</v>
      </c>
      <c r="AZ194" s="3" t="s">
        <v>4</v>
      </c>
      <c r="BA194" s="3" t="s">
        <v>73</v>
      </c>
    </row>
    <row r="195" spans="1:53" ht="14.4">
      <c r="A195" t="s">
        <v>546</v>
      </c>
      <c r="B195" s="94">
        <v>12147</v>
      </c>
      <c r="C195" s="93" t="s">
        <v>717</v>
      </c>
      <c r="D195" s="88" t="s">
        <v>754</v>
      </c>
      <c r="E195" t="s">
        <v>74</v>
      </c>
      <c r="F195" t="s">
        <v>347</v>
      </c>
      <c r="G195" t="s">
        <v>21</v>
      </c>
      <c r="H195" t="s">
        <v>3</v>
      </c>
      <c r="I195" t="s">
        <v>3</v>
      </c>
      <c r="J195" t="s">
        <v>3</v>
      </c>
      <c r="K195" t="s">
        <v>3</v>
      </c>
      <c r="L195" t="s">
        <v>3</v>
      </c>
      <c r="M195" t="s">
        <v>3</v>
      </c>
      <c r="N195" t="s">
        <v>3</v>
      </c>
      <c r="O195" t="s">
        <v>4</v>
      </c>
      <c r="P195" t="s">
        <v>5</v>
      </c>
      <c r="Q195" t="s">
        <v>12</v>
      </c>
      <c r="R195" t="s">
        <v>3</v>
      </c>
      <c r="S195" t="s">
        <v>3</v>
      </c>
      <c r="T195" t="s">
        <v>4</v>
      </c>
      <c r="U195" t="s">
        <v>4</v>
      </c>
      <c r="V195" t="s">
        <v>11</v>
      </c>
      <c r="W195" t="s">
        <v>9</v>
      </c>
      <c r="X195" t="s">
        <v>3</v>
      </c>
      <c r="Y195" t="s">
        <v>5</v>
      </c>
      <c r="Z195" t="s">
        <v>3</v>
      </c>
      <c r="AA195" t="s">
        <v>4</v>
      </c>
      <c r="AB195" t="s">
        <v>4</v>
      </c>
      <c r="AC195" t="s">
        <v>3</v>
      </c>
      <c r="AD195" t="s">
        <v>3</v>
      </c>
      <c r="AE195" s="3" t="s">
        <v>759</v>
      </c>
      <c r="AF195" s="3" t="str">
        <f>IF(ISNUMBER(SEARCH("Do nothing", Officials_Data[[#This Row],[Column1]])), "Yes", "No")</f>
        <v>No</v>
      </c>
      <c r="AG195" s="98" t="str">
        <f>IF(ISNUMBER(SEARCH("Talk to the colleague about his/her behavior", Officials_Data[[#This Row],[Column1]])), "Yes", "No")</f>
        <v>Yes</v>
      </c>
      <c r="AH195" s="98" t="str">
        <f>IF(ISNUMBER(SEARCH("Report immediately to direct supervisor", Officials_Data[[#This Row],[Column1]])), "Yes", "No")</f>
        <v>Yes</v>
      </c>
      <c r="AI195" s="3" t="str">
        <f>IF(ISNUMBER(SEARCH("Report immediately to internal investigation body", Officials_Data[[#This Row],[Column1]])), "Yes", "No")</f>
        <v>No</v>
      </c>
      <c r="AJ195" s="3" t="str">
        <f>IF(ISNUMBER(SEARCH("Report immediately to external investigation body", Officials_Data[[#This Row],[Column1]])), "Yes", "No")</f>
        <v>No</v>
      </c>
      <c r="AK195" s="3" t="s">
        <v>14</v>
      </c>
      <c r="AL195" s="3" t="s">
        <v>21</v>
      </c>
      <c r="AM195" s="3" t="s">
        <v>21</v>
      </c>
      <c r="AN195" s="3" t="s">
        <v>3</v>
      </c>
      <c r="AO195" s="3" t="s">
        <v>4</v>
      </c>
      <c r="AP195" s="3" t="s">
        <v>3</v>
      </c>
      <c r="AQ195" s="3" t="s">
        <v>4</v>
      </c>
      <c r="AR195" s="3"/>
      <c r="AS195" s="3" t="s">
        <v>3</v>
      </c>
      <c r="AT195" s="3" t="s">
        <v>4</v>
      </c>
      <c r="AU195" s="3" t="s">
        <v>5</v>
      </c>
      <c r="AV195" s="3" t="s">
        <v>3</v>
      </c>
      <c r="AW195" s="3" t="s">
        <v>3</v>
      </c>
      <c r="AX195" s="3" t="s">
        <v>4</v>
      </c>
      <c r="AY195" s="3" t="s">
        <v>3</v>
      </c>
      <c r="AZ195" s="3" t="s">
        <v>3</v>
      </c>
      <c r="BA195" s="3" t="s">
        <v>73</v>
      </c>
    </row>
    <row r="196" spans="1:53" ht="14.4">
      <c r="A196" t="s">
        <v>547</v>
      </c>
      <c r="B196" s="94">
        <v>12149</v>
      </c>
      <c r="C196" s="93" t="s">
        <v>688</v>
      </c>
      <c r="D196" s="88" t="s">
        <v>754</v>
      </c>
      <c r="E196" t="s">
        <v>74</v>
      </c>
      <c r="F196" t="s">
        <v>347</v>
      </c>
      <c r="G196" t="s">
        <v>22</v>
      </c>
      <c r="H196" t="s">
        <v>3</v>
      </c>
      <c r="I196" t="s">
        <v>3</v>
      </c>
      <c r="J196" t="s">
        <v>4</v>
      </c>
      <c r="K196" t="s">
        <v>3</v>
      </c>
      <c r="L196" t="s">
        <v>3</v>
      </c>
      <c r="M196" t="s">
        <v>3</v>
      </c>
      <c r="N196" t="s">
        <v>3</v>
      </c>
      <c r="O196" t="s">
        <v>4</v>
      </c>
      <c r="P196" t="s">
        <v>6</v>
      </c>
      <c r="Q196" t="s">
        <v>12</v>
      </c>
      <c r="R196" t="s">
        <v>3</v>
      </c>
      <c r="S196" t="s">
        <v>3</v>
      </c>
      <c r="T196" t="s">
        <v>3</v>
      </c>
      <c r="U196" t="s">
        <v>3</v>
      </c>
      <c r="V196" t="s">
        <v>9</v>
      </c>
      <c r="W196" t="s">
        <v>9</v>
      </c>
      <c r="X196" t="s">
        <v>3</v>
      </c>
      <c r="Y196" t="s">
        <v>3</v>
      </c>
      <c r="Z196" t="s">
        <v>3</v>
      </c>
      <c r="AA196" t="s">
        <v>5</v>
      </c>
      <c r="AB196" t="s">
        <v>3</v>
      </c>
      <c r="AC196" t="s">
        <v>4</v>
      </c>
      <c r="AD196" t="s">
        <v>4</v>
      </c>
      <c r="AE196" s="3" t="s">
        <v>755</v>
      </c>
      <c r="AF196" s="3" t="str">
        <f>IF(ISNUMBER(SEARCH("Do nothing", Officials_Data[[#This Row],[Column1]])), "Yes", "No")</f>
        <v>No</v>
      </c>
      <c r="AG196" s="98" t="str">
        <f>IF(ISNUMBER(SEARCH("Talk to the colleague about his/her behavior", Officials_Data[[#This Row],[Column1]])), "Yes", "No")</f>
        <v>Yes</v>
      </c>
      <c r="AH196" s="98" t="str">
        <f>IF(ISNUMBER(SEARCH("Report immediately to direct supervisor", Officials_Data[[#This Row],[Column1]])), "Yes", "No")</f>
        <v>No</v>
      </c>
      <c r="AI196" s="3" t="str">
        <f>IF(ISNUMBER(SEARCH("Report immediately to internal investigation body", Officials_Data[[#This Row],[Column1]])), "Yes", "No")</f>
        <v>No</v>
      </c>
      <c r="AJ196" s="3" t="str">
        <f>IF(ISNUMBER(SEARCH("Report immediately to external investigation body", Officials_Data[[#This Row],[Column1]])), "Yes", "No")</f>
        <v>No</v>
      </c>
      <c r="AK196" s="3" t="s">
        <v>20</v>
      </c>
      <c r="AL196" s="3" t="s">
        <v>21</v>
      </c>
      <c r="AM196" s="3" t="s">
        <v>21</v>
      </c>
      <c r="AN196" s="3" t="s">
        <v>3</v>
      </c>
      <c r="AO196" s="3" t="s">
        <v>4</v>
      </c>
      <c r="AP196" s="3" t="s">
        <v>4</v>
      </c>
      <c r="AQ196" s="3" t="s">
        <v>3</v>
      </c>
      <c r="AR196" s="3"/>
      <c r="AS196" s="3" t="s">
        <v>4</v>
      </c>
      <c r="AT196" s="3" t="s">
        <v>4</v>
      </c>
      <c r="AU196" s="3" t="s">
        <v>5</v>
      </c>
      <c r="AV196" s="3" t="s">
        <v>4</v>
      </c>
      <c r="AW196" s="3" t="s">
        <v>3</v>
      </c>
      <c r="AX196" s="3" t="s">
        <v>4</v>
      </c>
      <c r="AY196" s="3" t="s">
        <v>3</v>
      </c>
      <c r="AZ196" s="3" t="s">
        <v>3</v>
      </c>
      <c r="BA196" s="3" t="s">
        <v>73</v>
      </c>
    </row>
    <row r="197" spans="1:53" ht="14.4">
      <c r="A197" t="s">
        <v>548</v>
      </c>
      <c r="B197" s="94">
        <v>12150</v>
      </c>
      <c r="C197" s="93" t="s">
        <v>688</v>
      </c>
      <c r="D197" s="88" t="s">
        <v>754</v>
      </c>
      <c r="E197" t="s">
        <v>74</v>
      </c>
      <c r="F197" t="s">
        <v>347</v>
      </c>
      <c r="G197" t="s">
        <v>22</v>
      </c>
      <c r="H197" t="s">
        <v>3</v>
      </c>
      <c r="I197" t="s">
        <v>3</v>
      </c>
      <c r="J197" t="s">
        <v>4</v>
      </c>
      <c r="K197" t="s">
        <v>4</v>
      </c>
      <c r="L197" t="s">
        <v>3</v>
      </c>
      <c r="M197" t="s">
        <v>3</v>
      </c>
      <c r="N197" t="s">
        <v>3</v>
      </c>
      <c r="O197" t="s">
        <v>3</v>
      </c>
      <c r="P197" t="s">
        <v>5</v>
      </c>
      <c r="Q197" t="s">
        <v>12</v>
      </c>
      <c r="R197" t="s">
        <v>3</v>
      </c>
      <c r="S197" t="s">
        <v>3</v>
      </c>
      <c r="T197" t="s">
        <v>4</v>
      </c>
      <c r="U197" t="s">
        <v>4</v>
      </c>
      <c r="V197" t="s">
        <v>10</v>
      </c>
      <c r="W197" t="s">
        <v>10</v>
      </c>
      <c r="X197" t="s">
        <v>4</v>
      </c>
      <c r="Y197" t="s">
        <v>5</v>
      </c>
      <c r="Z197" t="s">
        <v>4</v>
      </c>
      <c r="AA197" t="s">
        <v>4</v>
      </c>
      <c r="AB197" t="s">
        <v>3</v>
      </c>
      <c r="AC197" t="s">
        <v>4</v>
      </c>
      <c r="AD197" t="s">
        <v>4</v>
      </c>
      <c r="AE197" s="3" t="s">
        <v>131</v>
      </c>
      <c r="AF197" s="3" t="str">
        <f>IF(ISNUMBER(SEARCH("Do nothing", Officials_Data[[#This Row],[Column1]])), "Yes", "No")</f>
        <v>No</v>
      </c>
      <c r="AG197" s="98" t="str">
        <f>IF(ISNUMBER(SEARCH("Talk to the colleague about his/her behavior", Officials_Data[[#This Row],[Column1]])), "Yes", "No")</f>
        <v>No</v>
      </c>
      <c r="AH197" s="98" t="str">
        <f>IF(ISNUMBER(SEARCH("Report immediately to direct supervisor", Officials_Data[[#This Row],[Column1]])), "Yes", "No")</f>
        <v>No</v>
      </c>
      <c r="AI197" s="3" t="str">
        <f>IF(ISNUMBER(SEARCH("Report immediately to internal investigation body", Officials_Data[[#This Row],[Column1]])), "Yes", "No")</f>
        <v>Yes</v>
      </c>
      <c r="AJ197" s="3" t="str">
        <f>IF(ISNUMBER(SEARCH("Report immediately to external investigation body", Officials_Data[[#This Row],[Column1]])), "Yes", "No")</f>
        <v>No</v>
      </c>
      <c r="AK197" s="3" t="s">
        <v>14</v>
      </c>
      <c r="AL197" s="3" t="s">
        <v>21</v>
      </c>
      <c r="AM197" s="3" t="s">
        <v>21</v>
      </c>
      <c r="AN197" s="3" t="s">
        <v>3</v>
      </c>
      <c r="AO197" s="3" t="s">
        <v>4</v>
      </c>
      <c r="AP197" s="3" t="s">
        <v>4</v>
      </c>
      <c r="AQ197" s="3" t="s">
        <v>4</v>
      </c>
      <c r="AR197" s="3"/>
      <c r="AS197" s="3" t="s">
        <v>4</v>
      </c>
      <c r="AT197" s="3" t="s">
        <v>4</v>
      </c>
      <c r="AU197" s="3" t="s">
        <v>4</v>
      </c>
      <c r="AV197" s="3" t="s">
        <v>4</v>
      </c>
      <c r="AW197" s="3" t="s">
        <v>4</v>
      </c>
      <c r="AX197" s="3" t="s">
        <v>4</v>
      </c>
      <c r="AY197" s="3" t="s">
        <v>3</v>
      </c>
      <c r="AZ197" s="3" t="s">
        <v>3</v>
      </c>
      <c r="BA197" s="3" t="s">
        <v>73</v>
      </c>
    </row>
    <row r="198" spans="1:53" ht="14.4">
      <c r="A198" t="s">
        <v>549</v>
      </c>
      <c r="B198" s="94">
        <v>12152</v>
      </c>
      <c r="C198" s="93" t="s">
        <v>688</v>
      </c>
      <c r="D198" s="88" t="s">
        <v>754</v>
      </c>
      <c r="E198" t="s">
        <v>72</v>
      </c>
      <c r="F198" t="s">
        <v>350</v>
      </c>
      <c r="G198" t="s">
        <v>22</v>
      </c>
      <c r="H198" t="s">
        <v>3</v>
      </c>
      <c r="I198" t="s">
        <v>5</v>
      </c>
      <c r="J198" t="s">
        <v>5</v>
      </c>
      <c r="K198" t="s">
        <v>4</v>
      </c>
      <c r="L198" t="s">
        <v>4</v>
      </c>
      <c r="M198" t="s">
        <v>4</v>
      </c>
      <c r="N198" t="s">
        <v>4</v>
      </c>
      <c r="O198" t="s">
        <v>4</v>
      </c>
      <c r="P198" t="s">
        <v>5</v>
      </c>
      <c r="Q198" t="s">
        <v>12</v>
      </c>
      <c r="R198" t="s">
        <v>4</v>
      </c>
      <c r="S198" t="s">
        <v>5</v>
      </c>
      <c r="T198" t="s">
        <v>4</v>
      </c>
      <c r="U198" t="s">
        <v>4</v>
      </c>
      <c r="V198" t="s">
        <v>10</v>
      </c>
      <c r="W198" t="s">
        <v>10</v>
      </c>
      <c r="X198" t="s">
        <v>3</v>
      </c>
      <c r="Y198" t="s">
        <v>5</v>
      </c>
      <c r="Z198" t="s">
        <v>4</v>
      </c>
      <c r="AA198" t="s">
        <v>3</v>
      </c>
      <c r="AB198" t="s">
        <v>4</v>
      </c>
      <c r="AC198" t="s">
        <v>4</v>
      </c>
      <c r="AD198" t="s">
        <v>4</v>
      </c>
      <c r="AE198" s="3" t="s">
        <v>129</v>
      </c>
      <c r="AF198" s="3" t="str">
        <f>IF(ISNUMBER(SEARCH("Do nothing", Officials_Data[[#This Row],[Column1]])), "Yes", "No")</f>
        <v>No</v>
      </c>
      <c r="AG198" s="98" t="str">
        <f>IF(ISNUMBER(SEARCH("Talk to the colleague about his/her behavior", Officials_Data[[#This Row],[Column1]])), "Yes", "No")</f>
        <v>No</v>
      </c>
      <c r="AH198" s="98" t="str">
        <f>IF(ISNUMBER(SEARCH("Report immediately to direct supervisor", Officials_Data[[#This Row],[Column1]])), "Yes", "No")</f>
        <v>Yes</v>
      </c>
      <c r="AI198" s="3" t="str">
        <f>IF(ISNUMBER(SEARCH("Report immediately to internal investigation body", Officials_Data[[#This Row],[Column1]])), "Yes", "No")</f>
        <v>No</v>
      </c>
      <c r="AJ198" s="3" t="str">
        <f>IF(ISNUMBER(SEARCH("Report immediately to external investigation body", Officials_Data[[#This Row],[Column1]])), "Yes", "No")</f>
        <v>No</v>
      </c>
      <c r="AK198" s="3" t="s">
        <v>14</v>
      </c>
      <c r="AL198" s="3" t="s">
        <v>21</v>
      </c>
      <c r="AM198" s="3" t="s">
        <v>21</v>
      </c>
      <c r="AN198" s="3" t="s">
        <v>4</v>
      </c>
      <c r="AO198" s="3" t="s">
        <v>5</v>
      </c>
      <c r="AP198" s="3" t="s">
        <v>5</v>
      </c>
      <c r="AQ198" s="3" t="s">
        <v>5</v>
      </c>
      <c r="AR198" s="3"/>
      <c r="AS198" s="3" t="s">
        <v>5</v>
      </c>
      <c r="AT198" s="3" t="s">
        <v>3</v>
      </c>
      <c r="AU198" s="3" t="s">
        <v>6</v>
      </c>
      <c r="AV198" s="3" t="s">
        <v>4</v>
      </c>
      <c r="AW198" s="3" t="s">
        <v>3</v>
      </c>
      <c r="AX198" s="3" t="s">
        <v>3</v>
      </c>
      <c r="AY198" s="3" t="s">
        <v>3</v>
      </c>
      <c r="AZ198" s="3" t="s">
        <v>3</v>
      </c>
      <c r="BA198" s="3" t="s">
        <v>75</v>
      </c>
    </row>
    <row r="199" spans="1:53" ht="14.4">
      <c r="A199" t="s">
        <v>550</v>
      </c>
      <c r="B199" s="94">
        <v>12154</v>
      </c>
      <c r="C199" s="93" t="s">
        <v>688</v>
      </c>
      <c r="D199" s="88" t="s">
        <v>754</v>
      </c>
      <c r="E199" t="s">
        <v>74</v>
      </c>
      <c r="F199" t="s">
        <v>346</v>
      </c>
      <c r="G199" t="s">
        <v>22</v>
      </c>
      <c r="H199" t="s">
        <v>3</v>
      </c>
      <c r="I199" t="s">
        <v>3</v>
      </c>
      <c r="J199" t="s">
        <v>3</v>
      </c>
      <c r="K199" t="s">
        <v>3</v>
      </c>
      <c r="L199" t="s">
        <v>3</v>
      </c>
      <c r="M199" t="s">
        <v>3</v>
      </c>
      <c r="N199" t="s">
        <v>3</v>
      </c>
      <c r="O199" t="s">
        <v>3</v>
      </c>
      <c r="P199" t="s">
        <v>3</v>
      </c>
      <c r="Q199" t="s">
        <v>9</v>
      </c>
      <c r="R199" t="s">
        <v>3</v>
      </c>
      <c r="S199" t="s">
        <v>3</v>
      </c>
      <c r="T199" t="s">
        <v>3</v>
      </c>
      <c r="U199" t="s">
        <v>3</v>
      </c>
      <c r="V199" t="s">
        <v>9</v>
      </c>
      <c r="W199" t="s">
        <v>9</v>
      </c>
      <c r="X199" t="s">
        <v>3</v>
      </c>
      <c r="Y199" t="s">
        <v>3</v>
      </c>
      <c r="Z199" t="s">
        <v>3</v>
      </c>
      <c r="AA199" t="s">
        <v>3</v>
      </c>
      <c r="AB199" t="s">
        <v>3</v>
      </c>
      <c r="AC199" t="s">
        <v>3</v>
      </c>
      <c r="AD199" t="s">
        <v>3</v>
      </c>
      <c r="AE199" s="3" t="s">
        <v>129</v>
      </c>
      <c r="AF199" s="3" t="str">
        <f>IF(ISNUMBER(SEARCH("Do nothing", Officials_Data[[#This Row],[Column1]])), "Yes", "No")</f>
        <v>No</v>
      </c>
      <c r="AG199" s="98" t="str">
        <f>IF(ISNUMBER(SEARCH("Talk to the colleague about his/her behavior", Officials_Data[[#This Row],[Column1]])), "Yes", "No")</f>
        <v>No</v>
      </c>
      <c r="AH199" s="98" t="str">
        <f>IF(ISNUMBER(SEARCH("Report immediately to direct supervisor", Officials_Data[[#This Row],[Column1]])), "Yes", "No")</f>
        <v>Yes</v>
      </c>
      <c r="AI199" s="3" t="str">
        <f>IF(ISNUMBER(SEARCH("Report immediately to internal investigation body", Officials_Data[[#This Row],[Column1]])), "Yes", "No")</f>
        <v>No</v>
      </c>
      <c r="AJ199" s="3" t="str">
        <f>IF(ISNUMBER(SEARCH("Report immediately to external investigation body", Officials_Data[[#This Row],[Column1]])), "Yes", "No")</f>
        <v>No</v>
      </c>
      <c r="AK199" s="3" t="s">
        <v>14</v>
      </c>
      <c r="AL199" s="3" t="s">
        <v>21</v>
      </c>
      <c r="AM199" s="3" t="s">
        <v>21</v>
      </c>
      <c r="AN199" s="3" t="s">
        <v>3</v>
      </c>
      <c r="AO199" s="3" t="s">
        <v>3</v>
      </c>
      <c r="AP199" s="3" t="s">
        <v>3</v>
      </c>
      <c r="AQ199" s="3" t="s">
        <v>3</v>
      </c>
      <c r="AR199" s="3"/>
      <c r="AS199" s="3" t="s">
        <v>3</v>
      </c>
      <c r="AT199" s="3" t="s">
        <v>3</v>
      </c>
      <c r="AU199" s="3" t="s">
        <v>3</v>
      </c>
      <c r="AV199" s="3" t="s">
        <v>3</v>
      </c>
      <c r="AW199" s="3" t="s">
        <v>3</v>
      </c>
      <c r="AX199" s="3" t="s">
        <v>3</v>
      </c>
      <c r="AY199" s="3" t="s">
        <v>3</v>
      </c>
      <c r="AZ199" s="3" t="s">
        <v>3</v>
      </c>
      <c r="BA199" s="3" t="s">
        <v>75</v>
      </c>
    </row>
    <row r="200" spans="1:53" ht="14.4">
      <c r="A200" t="s">
        <v>551</v>
      </c>
      <c r="B200" s="94">
        <v>12157</v>
      </c>
      <c r="C200" s="93" t="s">
        <v>688</v>
      </c>
      <c r="D200" s="88" t="s">
        <v>754</v>
      </c>
      <c r="E200" t="s">
        <v>74</v>
      </c>
      <c r="F200" t="s">
        <v>347</v>
      </c>
      <c r="G200" t="s">
        <v>22</v>
      </c>
      <c r="H200" t="s">
        <v>4</v>
      </c>
      <c r="I200" t="s">
        <v>4</v>
      </c>
      <c r="J200" t="s">
        <v>3</v>
      </c>
      <c r="K200" t="s">
        <v>4</v>
      </c>
      <c r="L200" t="s">
        <v>4</v>
      </c>
      <c r="M200" t="s">
        <v>3</v>
      </c>
      <c r="N200" t="s">
        <v>3</v>
      </c>
      <c r="O200" t="s">
        <v>4</v>
      </c>
      <c r="P200" t="s">
        <v>5</v>
      </c>
      <c r="Q200" t="s">
        <v>12</v>
      </c>
      <c r="R200" t="s">
        <v>3</v>
      </c>
      <c r="S200" t="s">
        <v>3</v>
      </c>
      <c r="T200" t="s">
        <v>4</v>
      </c>
      <c r="U200" t="s">
        <v>3</v>
      </c>
      <c r="V200" t="s">
        <v>9</v>
      </c>
      <c r="W200" t="s">
        <v>9</v>
      </c>
      <c r="X200" t="s">
        <v>3</v>
      </c>
      <c r="Y200" t="s">
        <v>6</v>
      </c>
      <c r="Z200" t="s">
        <v>5</v>
      </c>
      <c r="AA200" t="s">
        <v>4</v>
      </c>
      <c r="AB200" t="s">
        <v>3</v>
      </c>
      <c r="AC200" t="s">
        <v>4</v>
      </c>
      <c r="AD200" t="s">
        <v>3</v>
      </c>
      <c r="AE200" s="3" t="s">
        <v>129</v>
      </c>
      <c r="AF200" s="3" t="str">
        <f>IF(ISNUMBER(SEARCH("Do nothing", Officials_Data[[#This Row],[Column1]])), "Yes", "No")</f>
        <v>No</v>
      </c>
      <c r="AG200" s="98" t="str">
        <f>IF(ISNUMBER(SEARCH("Talk to the colleague about his/her behavior", Officials_Data[[#This Row],[Column1]])), "Yes", "No")</f>
        <v>No</v>
      </c>
      <c r="AH200" s="98" t="str">
        <f>IF(ISNUMBER(SEARCH("Report immediately to direct supervisor", Officials_Data[[#This Row],[Column1]])), "Yes", "No")</f>
        <v>Yes</v>
      </c>
      <c r="AI200" s="3" t="str">
        <f>IF(ISNUMBER(SEARCH("Report immediately to internal investigation body", Officials_Data[[#This Row],[Column1]])), "Yes", "No")</f>
        <v>No</v>
      </c>
      <c r="AJ200" s="3" t="str">
        <f>IF(ISNUMBER(SEARCH("Report immediately to external investigation body", Officials_Data[[#This Row],[Column1]])), "Yes", "No")</f>
        <v>No</v>
      </c>
      <c r="AK200" s="3" t="s">
        <v>14</v>
      </c>
      <c r="AL200" s="3" t="s">
        <v>21</v>
      </c>
      <c r="AM200" s="3" t="s">
        <v>21</v>
      </c>
      <c r="AN200" s="3" t="s">
        <v>3</v>
      </c>
      <c r="AO200" s="3" t="s">
        <v>3</v>
      </c>
      <c r="AP200" s="3" t="s">
        <v>4</v>
      </c>
      <c r="AQ200" s="3" t="s">
        <v>3</v>
      </c>
      <c r="AR200" s="3"/>
      <c r="AS200" s="3" t="s">
        <v>5</v>
      </c>
      <c r="AT200" s="3" t="s">
        <v>3</v>
      </c>
      <c r="AU200" s="3" t="s">
        <v>4</v>
      </c>
      <c r="AV200" s="3" t="s">
        <v>3</v>
      </c>
      <c r="AW200" s="3" t="s">
        <v>3</v>
      </c>
      <c r="AX200" s="3" t="s">
        <v>3</v>
      </c>
      <c r="AY200" s="3" t="s">
        <v>4</v>
      </c>
      <c r="AZ200" s="3" t="s">
        <v>3</v>
      </c>
      <c r="BA200" s="3" t="s">
        <v>75</v>
      </c>
    </row>
    <row r="201" spans="1:53" ht="14.4">
      <c r="A201" t="s">
        <v>552</v>
      </c>
      <c r="B201" s="94">
        <v>12158</v>
      </c>
      <c r="C201" s="93" t="s">
        <v>718</v>
      </c>
      <c r="D201" s="88" t="s">
        <v>754</v>
      </c>
      <c r="E201" t="s">
        <v>74</v>
      </c>
      <c r="F201" t="s">
        <v>347</v>
      </c>
      <c r="G201" t="s">
        <v>22</v>
      </c>
      <c r="H201" t="s">
        <v>4</v>
      </c>
      <c r="I201" t="s">
        <v>4</v>
      </c>
      <c r="J201" t="s">
        <v>4</v>
      </c>
      <c r="K201" t="s">
        <v>3</v>
      </c>
      <c r="L201" t="s">
        <v>4</v>
      </c>
      <c r="M201" t="s">
        <v>5</v>
      </c>
      <c r="N201" t="s">
        <v>4</v>
      </c>
      <c r="O201" t="s">
        <v>4</v>
      </c>
      <c r="P201" t="s">
        <v>5</v>
      </c>
      <c r="Q201" t="s">
        <v>12</v>
      </c>
      <c r="R201" t="s">
        <v>4</v>
      </c>
      <c r="S201" t="s">
        <v>5</v>
      </c>
      <c r="T201" t="s">
        <v>4</v>
      </c>
      <c r="U201" t="s">
        <v>4</v>
      </c>
      <c r="V201" t="s">
        <v>9</v>
      </c>
      <c r="W201" t="s">
        <v>9</v>
      </c>
      <c r="X201" t="s">
        <v>5</v>
      </c>
      <c r="Y201" t="s">
        <v>4</v>
      </c>
      <c r="Z201" t="s">
        <v>5</v>
      </c>
      <c r="AA201" t="s">
        <v>4</v>
      </c>
      <c r="AB201" t="s">
        <v>5</v>
      </c>
      <c r="AC201" t="s">
        <v>4</v>
      </c>
      <c r="AD201" t="s">
        <v>4</v>
      </c>
      <c r="AE201" s="3" t="s">
        <v>756</v>
      </c>
      <c r="AF201" s="3" t="str">
        <f>IF(ISNUMBER(SEARCH("Do nothing", Officials_Data[[#This Row],[Column1]])), "Yes", "No")</f>
        <v>No</v>
      </c>
      <c r="AG201" s="98" t="str">
        <f>IF(ISNUMBER(SEARCH("Talk to the colleague about his/her behavior", Officials_Data[[#This Row],[Column1]])), "Yes", "No")</f>
        <v>Yes</v>
      </c>
      <c r="AH201" s="98" t="str">
        <f>IF(ISNUMBER(SEARCH("Report immediately to direct supervisor", Officials_Data[[#This Row],[Column1]])), "Yes", "No")</f>
        <v>Yes</v>
      </c>
      <c r="AI201" s="3" t="str">
        <f>IF(ISNUMBER(SEARCH("Report immediately to internal investigation body", Officials_Data[[#This Row],[Column1]])), "Yes", "No")</f>
        <v>No</v>
      </c>
      <c r="AJ201" s="3" t="str">
        <f>IF(ISNUMBER(SEARCH("Report immediately to external investigation body", Officials_Data[[#This Row],[Column1]])), "Yes", "No")</f>
        <v>No</v>
      </c>
      <c r="AK201" s="3" t="s">
        <v>14</v>
      </c>
      <c r="AL201" s="3" t="s">
        <v>21</v>
      </c>
      <c r="AM201" s="3" t="s">
        <v>21</v>
      </c>
      <c r="AN201" s="3" t="s">
        <v>3</v>
      </c>
      <c r="AO201" s="3" t="s">
        <v>4</v>
      </c>
      <c r="AP201" s="3" t="s">
        <v>5</v>
      </c>
      <c r="AQ201" s="3" t="s">
        <v>3</v>
      </c>
      <c r="AR201" s="3"/>
      <c r="AS201" s="3" t="s">
        <v>5</v>
      </c>
      <c r="AT201" s="3" t="s">
        <v>4</v>
      </c>
      <c r="AU201" s="3" t="s">
        <v>3</v>
      </c>
      <c r="AV201" s="3" t="s">
        <v>4</v>
      </c>
      <c r="AW201" s="3" t="s">
        <v>3</v>
      </c>
      <c r="AX201" s="3" t="s">
        <v>4</v>
      </c>
      <c r="AY201" s="3" t="s">
        <v>3</v>
      </c>
      <c r="AZ201" s="3" t="s">
        <v>3</v>
      </c>
      <c r="BA201" s="3" t="s">
        <v>73</v>
      </c>
    </row>
    <row r="202" spans="1:53" ht="14.4">
      <c r="A202" t="s">
        <v>553</v>
      </c>
      <c r="B202" s="94">
        <v>12160</v>
      </c>
      <c r="C202" s="93" t="s">
        <v>688</v>
      </c>
      <c r="D202" s="88" t="s">
        <v>754</v>
      </c>
      <c r="E202" t="s">
        <v>72</v>
      </c>
      <c r="F202" t="s">
        <v>350</v>
      </c>
      <c r="G202" t="s">
        <v>21</v>
      </c>
      <c r="H202" t="s">
        <v>5</v>
      </c>
      <c r="I202" t="s">
        <v>4</v>
      </c>
      <c r="J202" t="s">
        <v>4</v>
      </c>
      <c r="K202" t="s">
        <v>4</v>
      </c>
      <c r="L202" t="s">
        <v>4</v>
      </c>
      <c r="M202" t="s">
        <v>4</v>
      </c>
      <c r="N202" t="s">
        <v>5</v>
      </c>
      <c r="O202" t="s">
        <v>5</v>
      </c>
      <c r="P202" t="s">
        <v>5</v>
      </c>
      <c r="Q202" t="s">
        <v>12</v>
      </c>
      <c r="R202" t="s">
        <v>4</v>
      </c>
      <c r="S202" t="s">
        <v>4</v>
      </c>
      <c r="T202" t="s">
        <v>4</v>
      </c>
      <c r="U202" t="s">
        <v>4</v>
      </c>
      <c r="V202" t="s">
        <v>9</v>
      </c>
      <c r="W202" t="s">
        <v>9</v>
      </c>
      <c r="X202" t="s">
        <v>4</v>
      </c>
      <c r="Y202" t="s">
        <v>4</v>
      </c>
      <c r="Z202" t="s">
        <v>5</v>
      </c>
      <c r="AA202" t="s">
        <v>5</v>
      </c>
      <c r="AB202" t="s">
        <v>4</v>
      </c>
      <c r="AC202" t="s">
        <v>4</v>
      </c>
      <c r="AD202" t="s">
        <v>5</v>
      </c>
      <c r="AE202" s="3" t="s">
        <v>129</v>
      </c>
      <c r="AF202" s="3" t="str">
        <f>IF(ISNUMBER(SEARCH("Do nothing", Officials_Data[[#This Row],[Column1]])), "Yes", "No")</f>
        <v>No</v>
      </c>
      <c r="AG202" s="98" t="str">
        <f>IF(ISNUMBER(SEARCH("Talk to the colleague about his/her behavior", Officials_Data[[#This Row],[Column1]])), "Yes", "No")</f>
        <v>No</v>
      </c>
      <c r="AH202" s="98" t="str">
        <f>IF(ISNUMBER(SEARCH("Report immediately to direct supervisor", Officials_Data[[#This Row],[Column1]])), "Yes", "No")</f>
        <v>Yes</v>
      </c>
      <c r="AI202" s="3" t="str">
        <f>IF(ISNUMBER(SEARCH("Report immediately to internal investigation body", Officials_Data[[#This Row],[Column1]])), "Yes", "No")</f>
        <v>No</v>
      </c>
      <c r="AJ202" s="3" t="str">
        <f>IF(ISNUMBER(SEARCH("Report immediately to external investigation body", Officials_Data[[#This Row],[Column1]])), "Yes", "No")</f>
        <v>No</v>
      </c>
      <c r="AK202" s="3" t="s">
        <v>14</v>
      </c>
      <c r="AL202" s="3" t="s">
        <v>21</v>
      </c>
      <c r="AM202" s="3" t="s">
        <v>21</v>
      </c>
      <c r="AN202" s="3" t="s">
        <v>4</v>
      </c>
      <c r="AO202" s="3" t="s">
        <v>4</v>
      </c>
      <c r="AP202" s="3" t="s">
        <v>5</v>
      </c>
      <c r="AQ202" s="3" t="s">
        <v>4</v>
      </c>
      <c r="AR202" s="3"/>
      <c r="AS202" s="3" t="s">
        <v>6</v>
      </c>
      <c r="AT202" s="3" t="s">
        <v>4</v>
      </c>
      <c r="AU202" s="3" t="s">
        <v>4</v>
      </c>
      <c r="AV202" s="3" t="s">
        <v>4</v>
      </c>
      <c r="AW202" s="3" t="s">
        <v>4</v>
      </c>
      <c r="AX202" s="3" t="s">
        <v>5</v>
      </c>
      <c r="AY202" s="3" t="s">
        <v>4</v>
      </c>
      <c r="AZ202" s="3" t="s">
        <v>4</v>
      </c>
      <c r="BA202" s="3" t="s">
        <v>75</v>
      </c>
    </row>
    <row r="203" spans="1:53" ht="14.4">
      <c r="A203" t="s">
        <v>554</v>
      </c>
      <c r="B203" s="94">
        <v>12161</v>
      </c>
      <c r="C203" s="93" t="s">
        <v>688</v>
      </c>
      <c r="D203" s="88" t="s">
        <v>754</v>
      </c>
      <c r="E203" t="s">
        <v>74</v>
      </c>
      <c r="F203" t="s">
        <v>346</v>
      </c>
      <c r="G203" t="s">
        <v>22</v>
      </c>
      <c r="H203" t="s">
        <v>4</v>
      </c>
      <c r="I203" t="s">
        <v>3</v>
      </c>
      <c r="J203" t="s">
        <v>4</v>
      </c>
      <c r="K203" t="s">
        <v>5</v>
      </c>
      <c r="L203" t="s">
        <v>3</v>
      </c>
      <c r="M203" t="s">
        <v>4</v>
      </c>
      <c r="N203" t="s">
        <v>4</v>
      </c>
      <c r="O203" t="s">
        <v>4</v>
      </c>
      <c r="P203" t="s">
        <v>4</v>
      </c>
      <c r="Q203" t="s">
        <v>12</v>
      </c>
      <c r="R203" t="s">
        <v>4</v>
      </c>
      <c r="S203" t="s">
        <v>4</v>
      </c>
      <c r="T203" t="s">
        <v>4</v>
      </c>
      <c r="U203" t="s">
        <v>5</v>
      </c>
      <c r="V203" t="s">
        <v>9</v>
      </c>
      <c r="W203" t="s">
        <v>10</v>
      </c>
      <c r="X203" t="s">
        <v>3</v>
      </c>
      <c r="Y203" t="s">
        <v>4</v>
      </c>
      <c r="Z203" t="s">
        <v>6</v>
      </c>
      <c r="AA203" t="s">
        <v>4</v>
      </c>
      <c r="AB203" t="s">
        <v>5</v>
      </c>
      <c r="AC203" t="s">
        <v>4</v>
      </c>
      <c r="AD203" t="s">
        <v>5</v>
      </c>
      <c r="AE203" s="3" t="s">
        <v>129</v>
      </c>
      <c r="AF203" s="3" t="str">
        <f>IF(ISNUMBER(SEARCH("Do nothing", Officials_Data[[#This Row],[Column1]])), "Yes", "No")</f>
        <v>No</v>
      </c>
      <c r="AG203" s="98" t="str">
        <f>IF(ISNUMBER(SEARCH("Talk to the colleague about his/her behavior", Officials_Data[[#This Row],[Column1]])), "Yes", "No")</f>
        <v>No</v>
      </c>
      <c r="AH203" s="98" t="str">
        <f>IF(ISNUMBER(SEARCH("Report immediately to direct supervisor", Officials_Data[[#This Row],[Column1]])), "Yes", "No")</f>
        <v>Yes</v>
      </c>
      <c r="AI203" s="3" t="str">
        <f>IF(ISNUMBER(SEARCH("Report immediately to internal investigation body", Officials_Data[[#This Row],[Column1]])), "Yes", "No")</f>
        <v>No</v>
      </c>
      <c r="AJ203" s="3" t="str">
        <f>IF(ISNUMBER(SEARCH("Report immediately to external investigation body", Officials_Data[[#This Row],[Column1]])), "Yes", "No")</f>
        <v>No</v>
      </c>
      <c r="AK203" s="3" t="s">
        <v>20</v>
      </c>
      <c r="AL203" s="3" t="s">
        <v>21</v>
      </c>
      <c r="AM203" s="3" t="s">
        <v>22</v>
      </c>
      <c r="AN203" s="3" t="s">
        <v>6</v>
      </c>
      <c r="AO203" s="3" t="s">
        <v>5</v>
      </c>
      <c r="AP203" s="3" t="s">
        <v>5</v>
      </c>
      <c r="AQ203" s="3" t="s">
        <v>4</v>
      </c>
      <c r="AR203" s="3"/>
      <c r="AS203" s="3" t="s">
        <v>6</v>
      </c>
      <c r="AT203" s="3" t="s">
        <v>3</v>
      </c>
      <c r="AU203" s="3" t="s">
        <v>6</v>
      </c>
      <c r="AV203" s="3" t="s">
        <v>5</v>
      </c>
      <c r="AW203" s="3" t="s">
        <v>3</v>
      </c>
      <c r="AX203" s="3" t="s">
        <v>5</v>
      </c>
      <c r="AY203" s="3" t="s">
        <v>4</v>
      </c>
      <c r="AZ203" s="3" t="s">
        <v>3</v>
      </c>
      <c r="BA203" s="3" t="s">
        <v>75</v>
      </c>
    </row>
    <row r="204" spans="1:53" ht="14.4">
      <c r="A204" t="s">
        <v>555</v>
      </c>
      <c r="B204" s="94">
        <v>12162</v>
      </c>
      <c r="C204" s="93" t="s">
        <v>688</v>
      </c>
      <c r="D204" s="88" t="s">
        <v>754</v>
      </c>
      <c r="E204" t="s">
        <v>72</v>
      </c>
      <c r="F204" t="s">
        <v>350</v>
      </c>
      <c r="G204" t="s">
        <v>22</v>
      </c>
      <c r="H204" t="s">
        <v>4</v>
      </c>
      <c r="I204" t="s">
        <v>5</v>
      </c>
      <c r="J204" t="s">
        <v>4</v>
      </c>
      <c r="K204" t="s">
        <v>4</v>
      </c>
      <c r="L204" t="s">
        <v>4</v>
      </c>
      <c r="M204" t="s">
        <v>5</v>
      </c>
      <c r="N204" t="s">
        <v>5</v>
      </c>
      <c r="O204" t="s">
        <v>5</v>
      </c>
      <c r="P204" t="s">
        <v>5</v>
      </c>
      <c r="Q204" t="s">
        <v>11</v>
      </c>
      <c r="R204" t="s">
        <v>6</v>
      </c>
      <c r="S204" t="s">
        <v>5</v>
      </c>
      <c r="T204" t="s">
        <v>4</v>
      </c>
      <c r="U204" t="s">
        <v>5</v>
      </c>
      <c r="V204" t="s">
        <v>10</v>
      </c>
      <c r="W204" t="s">
        <v>9</v>
      </c>
      <c r="X204" t="s">
        <v>4</v>
      </c>
      <c r="Y204" t="s">
        <v>4</v>
      </c>
      <c r="Z204" t="s">
        <v>5</v>
      </c>
      <c r="AA204" t="s">
        <v>4</v>
      </c>
      <c r="AB204" t="s">
        <v>5</v>
      </c>
      <c r="AC204" t="s">
        <v>4</v>
      </c>
      <c r="AD204" t="s">
        <v>4</v>
      </c>
      <c r="AE204" s="3" t="s">
        <v>129</v>
      </c>
      <c r="AF204" s="3" t="str">
        <f>IF(ISNUMBER(SEARCH("Do nothing", Officials_Data[[#This Row],[Column1]])), "Yes", "No")</f>
        <v>No</v>
      </c>
      <c r="AG204" s="98" t="str">
        <f>IF(ISNUMBER(SEARCH("Talk to the colleague about his/her behavior", Officials_Data[[#This Row],[Column1]])), "Yes", "No")</f>
        <v>No</v>
      </c>
      <c r="AH204" s="98" t="str">
        <f>IF(ISNUMBER(SEARCH("Report immediately to direct supervisor", Officials_Data[[#This Row],[Column1]])), "Yes", "No")</f>
        <v>Yes</v>
      </c>
      <c r="AI204" s="3" t="str">
        <f>IF(ISNUMBER(SEARCH("Report immediately to internal investigation body", Officials_Data[[#This Row],[Column1]])), "Yes", "No")</f>
        <v>No</v>
      </c>
      <c r="AJ204" s="3" t="str">
        <f>IF(ISNUMBER(SEARCH("Report immediately to external investigation body", Officials_Data[[#This Row],[Column1]])), "Yes", "No")</f>
        <v>No</v>
      </c>
      <c r="AK204" s="3" t="s">
        <v>14</v>
      </c>
      <c r="AL204" s="3" t="s">
        <v>21</v>
      </c>
      <c r="AM204" s="3" t="s">
        <v>21</v>
      </c>
      <c r="AN204" s="3" t="s">
        <v>3</v>
      </c>
      <c r="AO204" s="3" t="s">
        <v>5</v>
      </c>
      <c r="AP204" s="3" t="s">
        <v>5</v>
      </c>
      <c r="AQ204" s="3" t="s">
        <v>5</v>
      </c>
      <c r="AR204" s="3"/>
      <c r="AS204" s="3" t="s">
        <v>6</v>
      </c>
      <c r="AT204" s="3" t="s">
        <v>3</v>
      </c>
      <c r="AU204" s="3" t="s">
        <v>6</v>
      </c>
      <c r="AV204" s="3" t="s">
        <v>5</v>
      </c>
      <c r="AW204" s="3" t="s">
        <v>3</v>
      </c>
      <c r="AX204" s="3" t="s">
        <v>5</v>
      </c>
      <c r="AY204" s="3" t="s">
        <v>5</v>
      </c>
      <c r="AZ204" s="3" t="s">
        <v>3</v>
      </c>
      <c r="BA204" s="3" t="s">
        <v>75</v>
      </c>
    </row>
    <row r="205" spans="1:53" ht="14.4">
      <c r="A205" t="s">
        <v>556</v>
      </c>
      <c r="B205" s="94">
        <v>12166</v>
      </c>
      <c r="C205" s="93" t="s">
        <v>688</v>
      </c>
      <c r="D205" s="88" t="s">
        <v>754</v>
      </c>
      <c r="E205" t="s">
        <v>72</v>
      </c>
      <c r="F205" t="s">
        <v>350</v>
      </c>
      <c r="G205" t="s">
        <v>22</v>
      </c>
      <c r="H205" t="s">
        <v>3</v>
      </c>
      <c r="I205" t="s">
        <v>3</v>
      </c>
      <c r="J205" t="s">
        <v>3</v>
      </c>
      <c r="K205" t="s">
        <v>3</v>
      </c>
      <c r="L205" t="s">
        <v>3</v>
      </c>
      <c r="M205" t="s">
        <v>4</v>
      </c>
      <c r="N205" t="s">
        <v>4</v>
      </c>
      <c r="O205" t="s">
        <v>3</v>
      </c>
      <c r="P205" t="s">
        <v>5</v>
      </c>
      <c r="Q205" t="s">
        <v>12</v>
      </c>
      <c r="R205" t="s">
        <v>4</v>
      </c>
      <c r="S205" t="s">
        <v>4</v>
      </c>
      <c r="T205" t="s">
        <v>3</v>
      </c>
      <c r="U205" t="s">
        <v>5</v>
      </c>
      <c r="V205" t="s">
        <v>9</v>
      </c>
      <c r="W205" t="s">
        <v>9</v>
      </c>
      <c r="X205" t="s">
        <v>3</v>
      </c>
      <c r="Y205" t="s">
        <v>3</v>
      </c>
      <c r="Z205" t="s">
        <v>4</v>
      </c>
      <c r="AA205" t="s">
        <v>3</v>
      </c>
      <c r="AB205" t="s">
        <v>4</v>
      </c>
      <c r="AC205" t="s">
        <v>4</v>
      </c>
      <c r="AD205" t="s">
        <v>4</v>
      </c>
      <c r="AE205" s="3" t="s">
        <v>772</v>
      </c>
      <c r="AF205" s="3" t="str">
        <f>IF(ISNUMBER(SEARCH("Do nothing", Officials_Data[[#This Row],[Column1]])), "Yes", "No")</f>
        <v>Yes</v>
      </c>
      <c r="AG205" s="98" t="str">
        <f>IF(ISNUMBER(SEARCH("Talk to the colleague about his/her behavior", Officials_Data[[#This Row],[Column1]])), "Yes", "No")</f>
        <v>Yes</v>
      </c>
      <c r="AH205" s="98" t="str">
        <f>IF(ISNUMBER(SEARCH("Report immediately to direct supervisor", Officials_Data[[#This Row],[Column1]])), "Yes", "No")</f>
        <v>No</v>
      </c>
      <c r="AI205" s="3" t="str">
        <f>IF(ISNUMBER(SEARCH("Report immediately to internal investigation body", Officials_Data[[#This Row],[Column1]])), "Yes", "No")</f>
        <v>No</v>
      </c>
      <c r="AJ205" s="3" t="str">
        <f>IF(ISNUMBER(SEARCH("Report immediately to external investigation body", Officials_Data[[#This Row],[Column1]])), "Yes", "No")</f>
        <v>No</v>
      </c>
      <c r="AK205" s="3" t="s">
        <v>20</v>
      </c>
      <c r="AL205" s="3" t="s">
        <v>21</v>
      </c>
      <c r="AM205" s="3" t="s">
        <v>21</v>
      </c>
      <c r="AN205" s="3" t="s">
        <v>4</v>
      </c>
      <c r="AO205" s="3" t="s">
        <v>4</v>
      </c>
      <c r="AP205" s="3" t="s">
        <v>4</v>
      </c>
      <c r="AQ205" s="3" t="s">
        <v>4</v>
      </c>
      <c r="AR205" s="3"/>
      <c r="AS205" s="3" t="s">
        <v>5</v>
      </c>
      <c r="AT205" s="3" t="s">
        <v>4</v>
      </c>
      <c r="AU205" s="3" t="s">
        <v>5</v>
      </c>
      <c r="AV205" s="3" t="s">
        <v>4</v>
      </c>
      <c r="AW205" s="3" t="s">
        <v>4</v>
      </c>
      <c r="AX205" s="3" t="s">
        <v>3</v>
      </c>
      <c r="AY205" s="3" t="s">
        <v>3</v>
      </c>
      <c r="AZ205" s="3" t="s">
        <v>3</v>
      </c>
      <c r="BA205" s="3" t="s">
        <v>75</v>
      </c>
    </row>
    <row r="206" spans="1:53" ht="14.4">
      <c r="A206" t="s">
        <v>557</v>
      </c>
      <c r="B206" s="94">
        <v>12167</v>
      </c>
      <c r="C206" s="93" t="s">
        <v>688</v>
      </c>
      <c r="D206" s="88" t="s">
        <v>754</v>
      </c>
      <c r="E206" t="s">
        <v>74</v>
      </c>
      <c r="F206" t="s">
        <v>347</v>
      </c>
      <c r="G206" t="s">
        <v>22</v>
      </c>
      <c r="H206" t="s">
        <v>4</v>
      </c>
      <c r="I206" t="s">
        <v>5</v>
      </c>
      <c r="J206" t="s">
        <v>4</v>
      </c>
      <c r="K206" t="s">
        <v>3</v>
      </c>
      <c r="L206" t="s">
        <v>4</v>
      </c>
      <c r="M206" t="s">
        <v>4</v>
      </c>
      <c r="N206" t="s">
        <v>3</v>
      </c>
      <c r="O206" t="s">
        <v>4</v>
      </c>
      <c r="P206" t="s">
        <v>5</v>
      </c>
      <c r="Q206" t="s">
        <v>12</v>
      </c>
      <c r="R206" t="s">
        <v>4</v>
      </c>
      <c r="S206" t="s">
        <v>4</v>
      </c>
      <c r="T206" t="s">
        <v>4</v>
      </c>
      <c r="U206" t="s">
        <v>4</v>
      </c>
      <c r="V206" t="s">
        <v>9</v>
      </c>
      <c r="W206" t="s">
        <v>9</v>
      </c>
      <c r="X206" t="s">
        <v>5</v>
      </c>
      <c r="Y206" t="s">
        <v>3</v>
      </c>
      <c r="Z206" t="s">
        <v>4</v>
      </c>
      <c r="AA206" t="s">
        <v>4</v>
      </c>
      <c r="AB206" t="s">
        <v>4</v>
      </c>
      <c r="AC206" t="s">
        <v>4</v>
      </c>
      <c r="AD206" t="s">
        <v>4</v>
      </c>
      <c r="AE206" s="3" t="s">
        <v>129</v>
      </c>
      <c r="AF206" s="3" t="str">
        <f>IF(ISNUMBER(SEARCH("Do nothing", Officials_Data[[#This Row],[Column1]])), "Yes", "No")</f>
        <v>No</v>
      </c>
      <c r="AG206" s="98" t="str">
        <f>IF(ISNUMBER(SEARCH("Talk to the colleague about his/her behavior", Officials_Data[[#This Row],[Column1]])), "Yes", "No")</f>
        <v>No</v>
      </c>
      <c r="AH206" s="98" t="str">
        <f>IF(ISNUMBER(SEARCH("Report immediately to direct supervisor", Officials_Data[[#This Row],[Column1]])), "Yes", "No")</f>
        <v>Yes</v>
      </c>
      <c r="AI206" s="3" t="str">
        <f>IF(ISNUMBER(SEARCH("Report immediately to internal investigation body", Officials_Data[[#This Row],[Column1]])), "Yes", "No")</f>
        <v>No</v>
      </c>
      <c r="AJ206" s="3" t="str">
        <f>IF(ISNUMBER(SEARCH("Report immediately to external investigation body", Officials_Data[[#This Row],[Column1]])), "Yes", "No")</f>
        <v>No</v>
      </c>
      <c r="AK206" s="3" t="s">
        <v>14</v>
      </c>
      <c r="AL206" s="3" t="s">
        <v>21</v>
      </c>
      <c r="AM206" s="3" t="s">
        <v>21</v>
      </c>
      <c r="AN206" s="3" t="s">
        <v>3</v>
      </c>
      <c r="AO206" s="3" t="s">
        <v>4</v>
      </c>
      <c r="AP206" s="3" t="s">
        <v>5</v>
      </c>
      <c r="AQ206" s="3" t="s">
        <v>4</v>
      </c>
      <c r="AR206" s="3"/>
      <c r="AS206" s="3" t="s">
        <v>5</v>
      </c>
      <c r="AT206" s="3" t="s">
        <v>5</v>
      </c>
      <c r="AU206" s="3" t="s">
        <v>5</v>
      </c>
      <c r="AV206" s="3" t="s">
        <v>4</v>
      </c>
      <c r="AW206" s="3" t="s">
        <v>3</v>
      </c>
      <c r="AX206" s="3" t="s">
        <v>4</v>
      </c>
      <c r="AY206" s="3" t="s">
        <v>3</v>
      </c>
      <c r="AZ206" s="3" t="s">
        <v>3</v>
      </c>
      <c r="BA206" s="3" t="s">
        <v>73</v>
      </c>
    </row>
    <row r="207" spans="1:53" ht="14.4">
      <c r="A207" t="s">
        <v>558</v>
      </c>
      <c r="B207" s="94">
        <v>12171</v>
      </c>
      <c r="C207" s="93" t="s">
        <v>688</v>
      </c>
      <c r="D207" s="88" t="s">
        <v>754</v>
      </c>
      <c r="E207" t="s">
        <v>74</v>
      </c>
      <c r="F207" t="s">
        <v>347</v>
      </c>
      <c r="G207" t="s">
        <v>22</v>
      </c>
      <c r="H207" t="s">
        <v>3</v>
      </c>
      <c r="I207" t="s">
        <v>4</v>
      </c>
      <c r="J207" t="s">
        <v>4</v>
      </c>
      <c r="K207" t="s">
        <v>4</v>
      </c>
      <c r="L207" t="s">
        <v>4</v>
      </c>
      <c r="M207" t="s">
        <v>4</v>
      </c>
      <c r="N207" t="s">
        <v>4</v>
      </c>
      <c r="O207" t="s">
        <v>4</v>
      </c>
      <c r="P207" t="s">
        <v>5</v>
      </c>
      <c r="Q207" t="s">
        <v>12</v>
      </c>
      <c r="R207" t="s">
        <v>4</v>
      </c>
      <c r="S207" t="s">
        <v>4</v>
      </c>
      <c r="T207" t="s">
        <v>4</v>
      </c>
      <c r="U207" t="s">
        <v>4</v>
      </c>
      <c r="V207" t="s">
        <v>10</v>
      </c>
      <c r="W207" t="s">
        <v>10</v>
      </c>
      <c r="X207" t="s">
        <v>3</v>
      </c>
      <c r="Y207" t="s">
        <v>4</v>
      </c>
      <c r="Z207" t="s">
        <v>4</v>
      </c>
      <c r="AA207" t="s">
        <v>4</v>
      </c>
      <c r="AB207" t="s">
        <v>4</v>
      </c>
      <c r="AC207" t="s">
        <v>4</v>
      </c>
      <c r="AD207" t="s">
        <v>4</v>
      </c>
      <c r="AE207" s="3" t="s">
        <v>129</v>
      </c>
      <c r="AF207" s="3" t="str">
        <f>IF(ISNUMBER(SEARCH("Do nothing", Officials_Data[[#This Row],[Column1]])), "Yes", "No")</f>
        <v>No</v>
      </c>
      <c r="AG207" s="98" t="str">
        <f>IF(ISNUMBER(SEARCH("Talk to the colleague about his/her behavior", Officials_Data[[#This Row],[Column1]])), "Yes", "No")</f>
        <v>No</v>
      </c>
      <c r="AH207" s="98" t="str">
        <f>IF(ISNUMBER(SEARCH("Report immediately to direct supervisor", Officials_Data[[#This Row],[Column1]])), "Yes", "No")</f>
        <v>Yes</v>
      </c>
      <c r="AI207" s="3" t="str">
        <f>IF(ISNUMBER(SEARCH("Report immediately to internal investigation body", Officials_Data[[#This Row],[Column1]])), "Yes", "No")</f>
        <v>No</v>
      </c>
      <c r="AJ207" s="3" t="str">
        <f>IF(ISNUMBER(SEARCH("Report immediately to external investigation body", Officials_Data[[#This Row],[Column1]])), "Yes", "No")</f>
        <v>No</v>
      </c>
      <c r="AK207" s="3" t="s">
        <v>14</v>
      </c>
      <c r="AL207" s="3" t="s">
        <v>21</v>
      </c>
      <c r="AM207" s="3" t="s">
        <v>21</v>
      </c>
      <c r="AN207" s="3" t="s">
        <v>4</v>
      </c>
      <c r="AO207" s="3" t="s">
        <v>4</v>
      </c>
      <c r="AP207" s="3" t="s">
        <v>4</v>
      </c>
      <c r="AQ207" s="3" t="s">
        <v>4</v>
      </c>
      <c r="AR207" s="3"/>
      <c r="AS207" s="3" t="s">
        <v>5</v>
      </c>
      <c r="AT207" s="3" t="s">
        <v>3</v>
      </c>
      <c r="AU207" s="3" t="s">
        <v>4</v>
      </c>
      <c r="AV207" s="3" t="s">
        <v>4</v>
      </c>
      <c r="AW207" s="3" t="s">
        <v>4</v>
      </c>
      <c r="AX207" s="3" t="s">
        <v>4</v>
      </c>
      <c r="AY207" s="3" t="s">
        <v>4</v>
      </c>
      <c r="AZ207" s="3" t="s">
        <v>4</v>
      </c>
      <c r="BA207" s="3" t="s">
        <v>73</v>
      </c>
    </row>
    <row r="208" spans="1:53" ht="14.4">
      <c r="A208" t="s">
        <v>559</v>
      </c>
      <c r="B208" s="94">
        <v>12172</v>
      </c>
      <c r="C208" s="93" t="s">
        <v>688</v>
      </c>
      <c r="D208" s="88" t="s">
        <v>754</v>
      </c>
      <c r="E208" t="s">
        <v>72</v>
      </c>
      <c r="F208" t="s">
        <v>350</v>
      </c>
      <c r="G208" t="s">
        <v>22</v>
      </c>
      <c r="H208" t="s">
        <v>5</v>
      </c>
      <c r="I208" t="s">
        <v>5</v>
      </c>
      <c r="J208" t="s">
        <v>5</v>
      </c>
      <c r="K208" t="s">
        <v>4</v>
      </c>
      <c r="L208" t="s">
        <v>3</v>
      </c>
      <c r="M208" t="s">
        <v>4</v>
      </c>
      <c r="N208" t="s">
        <v>5</v>
      </c>
      <c r="O208" t="s">
        <v>4</v>
      </c>
      <c r="P208" t="s">
        <v>5</v>
      </c>
      <c r="Q208" t="s">
        <v>12</v>
      </c>
      <c r="R208" t="s">
        <v>5</v>
      </c>
      <c r="S208" t="s">
        <v>5</v>
      </c>
      <c r="T208" t="s">
        <v>4</v>
      </c>
      <c r="U208" t="s">
        <v>3</v>
      </c>
      <c r="V208" t="s">
        <v>10</v>
      </c>
      <c r="W208" t="s">
        <v>10</v>
      </c>
      <c r="X208" t="s">
        <v>3</v>
      </c>
      <c r="Y208" t="s">
        <v>4</v>
      </c>
      <c r="Z208" t="s">
        <v>5</v>
      </c>
      <c r="AA208" t="s">
        <v>5</v>
      </c>
      <c r="AB208" t="s">
        <v>5</v>
      </c>
      <c r="AC208" t="s">
        <v>5</v>
      </c>
      <c r="AD208" t="s">
        <v>5</v>
      </c>
      <c r="AE208" s="3" t="s">
        <v>761</v>
      </c>
      <c r="AF208" s="3" t="str">
        <f>IF(ISNUMBER(SEARCH("Do nothing", Officials_Data[[#This Row],[Column1]])), "Yes", "No")</f>
        <v>No</v>
      </c>
      <c r="AG208" s="98" t="str">
        <f>IF(ISNUMBER(SEARCH("Talk to the colleague about his/her behavior", Officials_Data[[#This Row],[Column1]])), "Yes", "No")</f>
        <v>No</v>
      </c>
      <c r="AH208" s="98" t="str">
        <f>IF(ISNUMBER(SEARCH("Report immediately to direct supervisor", Officials_Data[[#This Row],[Column1]])), "Yes", "No")</f>
        <v>No</v>
      </c>
      <c r="AI208" s="3" t="str">
        <f>IF(ISNUMBER(SEARCH("Report immediately to internal investigation body", Officials_Data[[#This Row],[Column1]])), "Yes", "No")</f>
        <v>No</v>
      </c>
      <c r="AJ208" s="3" t="str">
        <f>IF(ISNUMBER(SEARCH("Report immediately to external investigation body", Officials_Data[[#This Row],[Column1]])), "Yes", "No")</f>
        <v>Yes</v>
      </c>
      <c r="AK208" s="3" t="s">
        <v>14</v>
      </c>
      <c r="AL208" s="3" t="s">
        <v>21</v>
      </c>
      <c r="AM208" s="3" t="s">
        <v>21</v>
      </c>
      <c r="AN208" s="3" t="s">
        <v>3</v>
      </c>
      <c r="AO208" s="3" t="s">
        <v>5</v>
      </c>
      <c r="AP208" s="3" t="s">
        <v>3</v>
      </c>
      <c r="AQ208" s="3" t="s">
        <v>6</v>
      </c>
      <c r="AR208" s="3"/>
      <c r="AS208" s="3" t="s">
        <v>5</v>
      </c>
      <c r="AT208" s="3" t="s">
        <v>3</v>
      </c>
      <c r="AU208" s="3" t="s">
        <v>6</v>
      </c>
      <c r="AV208" s="3" t="s">
        <v>5</v>
      </c>
      <c r="AW208" s="3" t="s">
        <v>3</v>
      </c>
      <c r="AX208" s="3" t="s">
        <v>5</v>
      </c>
      <c r="AY208" s="3" t="s">
        <v>3</v>
      </c>
      <c r="AZ208" s="3" t="s">
        <v>3</v>
      </c>
      <c r="BA208" s="3" t="s">
        <v>73</v>
      </c>
    </row>
    <row r="209" spans="1:53" ht="14.4">
      <c r="A209" t="s">
        <v>560</v>
      </c>
      <c r="B209" s="94">
        <v>12174</v>
      </c>
      <c r="C209" s="93" t="s">
        <v>688</v>
      </c>
      <c r="D209" s="88" t="s">
        <v>754</v>
      </c>
      <c r="E209" t="s">
        <v>72</v>
      </c>
      <c r="F209" t="s">
        <v>347</v>
      </c>
      <c r="G209" t="s">
        <v>22</v>
      </c>
      <c r="H209" t="s">
        <v>4</v>
      </c>
      <c r="I209" t="s">
        <v>4</v>
      </c>
      <c r="J209" t="s">
        <v>4</v>
      </c>
      <c r="K209" t="s">
        <v>4</v>
      </c>
      <c r="L209" t="s">
        <v>4</v>
      </c>
      <c r="M209" t="s">
        <v>4</v>
      </c>
      <c r="N209" t="s">
        <v>4</v>
      </c>
      <c r="O209" t="s">
        <v>4</v>
      </c>
      <c r="P209" t="s">
        <v>5</v>
      </c>
      <c r="Q209" t="s">
        <v>12</v>
      </c>
      <c r="R209" t="s">
        <v>4</v>
      </c>
      <c r="S209" t="s">
        <v>4</v>
      </c>
      <c r="T209" t="s">
        <v>4</v>
      </c>
      <c r="U209" t="s">
        <v>4</v>
      </c>
      <c r="V209" t="s">
        <v>11</v>
      </c>
      <c r="W209" t="s">
        <v>10</v>
      </c>
      <c r="X209" t="s">
        <v>4</v>
      </c>
      <c r="Y209" t="s">
        <v>5</v>
      </c>
      <c r="Z209" t="s">
        <v>4</v>
      </c>
      <c r="AA209" t="s">
        <v>4</v>
      </c>
      <c r="AB209" t="s">
        <v>4</v>
      </c>
      <c r="AC209" t="s">
        <v>4</v>
      </c>
      <c r="AD209" t="s">
        <v>4</v>
      </c>
      <c r="AE209" s="3" t="s">
        <v>756</v>
      </c>
      <c r="AF209" s="3" t="str">
        <f>IF(ISNUMBER(SEARCH("Do nothing", Officials_Data[[#This Row],[Column1]])), "Yes", "No")</f>
        <v>No</v>
      </c>
      <c r="AG209" s="98" t="str">
        <f>IF(ISNUMBER(SEARCH("Talk to the colleague about his/her behavior", Officials_Data[[#This Row],[Column1]])), "Yes", "No")</f>
        <v>Yes</v>
      </c>
      <c r="AH209" s="98" t="str">
        <f>IF(ISNUMBER(SEARCH("Report immediately to direct supervisor", Officials_Data[[#This Row],[Column1]])), "Yes", "No")</f>
        <v>Yes</v>
      </c>
      <c r="AI209" s="3" t="str">
        <f>IF(ISNUMBER(SEARCH("Report immediately to internal investigation body", Officials_Data[[#This Row],[Column1]])), "Yes", "No")</f>
        <v>No</v>
      </c>
      <c r="AJ209" s="3" t="str">
        <f>IF(ISNUMBER(SEARCH("Report immediately to external investigation body", Officials_Data[[#This Row],[Column1]])), "Yes", "No")</f>
        <v>No</v>
      </c>
      <c r="AK209" s="3" t="s">
        <v>14</v>
      </c>
      <c r="AL209" s="3" t="s">
        <v>21</v>
      </c>
      <c r="AM209" s="3" t="s">
        <v>21</v>
      </c>
      <c r="AN209" s="3" t="s">
        <v>4</v>
      </c>
      <c r="AO209" s="3" t="s">
        <v>4</v>
      </c>
      <c r="AP209" s="3" t="s">
        <v>4</v>
      </c>
      <c r="AQ209" s="3" t="s">
        <v>4</v>
      </c>
      <c r="AR209" s="3"/>
      <c r="AS209" s="3" t="s">
        <v>4</v>
      </c>
      <c r="AT209" s="3" t="s">
        <v>5</v>
      </c>
      <c r="AU209" s="3" t="s">
        <v>4</v>
      </c>
      <c r="AV209" s="3" t="s">
        <v>4</v>
      </c>
      <c r="AW209" s="3" t="s">
        <v>4</v>
      </c>
      <c r="AX209" s="3" t="s">
        <v>4</v>
      </c>
      <c r="AY209" s="3" t="s">
        <v>4</v>
      </c>
      <c r="AZ209" s="3" t="s">
        <v>4</v>
      </c>
      <c r="BA209" s="3" t="s">
        <v>75</v>
      </c>
    </row>
    <row r="210" spans="1:53" ht="14.4">
      <c r="A210" t="s">
        <v>561</v>
      </c>
      <c r="B210" s="94">
        <v>12176</v>
      </c>
      <c r="C210" s="93" t="s">
        <v>688</v>
      </c>
      <c r="D210" s="88" t="s">
        <v>754</v>
      </c>
      <c r="E210" t="s">
        <v>74</v>
      </c>
      <c r="F210" t="s">
        <v>347</v>
      </c>
      <c r="G210" t="s">
        <v>22</v>
      </c>
      <c r="H210" t="s">
        <v>4</v>
      </c>
      <c r="I210" t="s">
        <v>4</v>
      </c>
      <c r="J210" t="s">
        <v>4</v>
      </c>
      <c r="K210" t="s">
        <v>3</v>
      </c>
      <c r="L210" t="s">
        <v>4</v>
      </c>
      <c r="M210" t="s">
        <v>4</v>
      </c>
      <c r="N210" t="s">
        <v>5</v>
      </c>
      <c r="O210" t="s">
        <v>4</v>
      </c>
      <c r="P210" t="s">
        <v>4</v>
      </c>
      <c r="Q210" t="s">
        <v>11</v>
      </c>
      <c r="R210" t="s">
        <v>4</v>
      </c>
      <c r="S210" t="s">
        <v>4</v>
      </c>
      <c r="T210" t="s">
        <v>4</v>
      </c>
      <c r="U210" t="s">
        <v>5</v>
      </c>
      <c r="V210" t="s">
        <v>9</v>
      </c>
      <c r="W210" t="s">
        <v>9</v>
      </c>
      <c r="X210" t="s">
        <v>4</v>
      </c>
      <c r="Y210" t="s">
        <v>4</v>
      </c>
      <c r="Z210" t="s">
        <v>4</v>
      </c>
      <c r="AA210" t="s">
        <v>3</v>
      </c>
      <c r="AB210" t="s">
        <v>4</v>
      </c>
      <c r="AC210" t="s">
        <v>4</v>
      </c>
      <c r="AD210" t="s">
        <v>4</v>
      </c>
      <c r="AE210" s="3" t="s">
        <v>758</v>
      </c>
      <c r="AF210" s="3" t="str">
        <f>IF(ISNUMBER(SEARCH("Do nothing", Officials_Data[[#This Row],[Column1]])), "Yes", "No")</f>
        <v>No</v>
      </c>
      <c r="AG210" s="98" t="str">
        <f>IF(ISNUMBER(SEARCH("Talk to the colleague about his/her behavior", Officials_Data[[#This Row],[Column1]])), "Yes", "No")</f>
        <v>No</v>
      </c>
      <c r="AH210" s="98" t="str">
        <f>IF(ISNUMBER(SEARCH("Report immediately to direct supervisor", Officials_Data[[#This Row],[Column1]])), "Yes", "No")</f>
        <v>Yes</v>
      </c>
      <c r="AI210" s="3" t="str">
        <f>IF(ISNUMBER(SEARCH("Report immediately to internal investigation body", Officials_Data[[#This Row],[Column1]])), "Yes", "No")</f>
        <v>Yes</v>
      </c>
      <c r="AJ210" s="3" t="str">
        <f>IF(ISNUMBER(SEARCH("Report immediately to external investigation body", Officials_Data[[#This Row],[Column1]])), "Yes", "No")</f>
        <v>No</v>
      </c>
      <c r="AK210" s="3" t="s">
        <v>14</v>
      </c>
      <c r="AL210" s="3" t="s">
        <v>21</v>
      </c>
      <c r="AM210" s="3" t="s">
        <v>21</v>
      </c>
      <c r="AN210" s="3" t="s">
        <v>4</v>
      </c>
      <c r="AO210" s="3" t="s">
        <v>4</v>
      </c>
      <c r="AP210" s="3" t="s">
        <v>4</v>
      </c>
      <c r="AQ210" s="3" t="s">
        <v>3</v>
      </c>
      <c r="AR210" s="3"/>
      <c r="AS210" s="3" t="s">
        <v>5</v>
      </c>
      <c r="AT210" s="3" t="s">
        <v>4</v>
      </c>
      <c r="AU210" s="3" t="s">
        <v>4</v>
      </c>
      <c r="AV210" s="3" t="s">
        <v>3</v>
      </c>
      <c r="AW210" s="3" t="s">
        <v>4</v>
      </c>
      <c r="AX210" s="3" t="s">
        <v>4</v>
      </c>
      <c r="AY210" s="3" t="s">
        <v>3</v>
      </c>
      <c r="AZ210" s="3" t="s">
        <v>4</v>
      </c>
      <c r="BA210" s="3" t="s">
        <v>73</v>
      </c>
    </row>
    <row r="211" spans="1:53" ht="14.4">
      <c r="A211" t="s">
        <v>562</v>
      </c>
      <c r="B211" s="94">
        <v>12179</v>
      </c>
      <c r="C211" s="93" t="s">
        <v>688</v>
      </c>
      <c r="D211" s="88" t="s">
        <v>754</v>
      </c>
      <c r="E211" t="s">
        <v>74</v>
      </c>
      <c r="F211" t="s">
        <v>350</v>
      </c>
      <c r="G211" t="s">
        <v>22</v>
      </c>
      <c r="H211" t="s">
        <v>4</v>
      </c>
      <c r="I211" t="s">
        <v>4</v>
      </c>
      <c r="J211" t="s">
        <v>4</v>
      </c>
      <c r="K211" t="s">
        <v>4</v>
      </c>
      <c r="L211" t="s">
        <v>4</v>
      </c>
      <c r="M211" t="s">
        <v>4</v>
      </c>
      <c r="N211" t="s">
        <v>4</v>
      </c>
      <c r="O211" t="s">
        <v>4</v>
      </c>
      <c r="P211" t="s">
        <v>5</v>
      </c>
      <c r="Q211" t="s">
        <v>12</v>
      </c>
      <c r="R211" t="s">
        <v>4</v>
      </c>
      <c r="S211" t="s">
        <v>4</v>
      </c>
      <c r="T211" t="s">
        <v>4</v>
      </c>
      <c r="U211" t="s">
        <v>4</v>
      </c>
      <c r="V211" t="s">
        <v>9</v>
      </c>
      <c r="W211" t="s">
        <v>10</v>
      </c>
      <c r="X211" t="s">
        <v>4</v>
      </c>
      <c r="Y211" t="s">
        <v>5</v>
      </c>
      <c r="Z211" t="s">
        <v>4</v>
      </c>
      <c r="AA211" t="s">
        <v>4</v>
      </c>
      <c r="AB211" t="s">
        <v>4</v>
      </c>
      <c r="AC211" t="s">
        <v>4</v>
      </c>
      <c r="AD211" t="s">
        <v>4</v>
      </c>
      <c r="AE211" s="3" t="s">
        <v>759</v>
      </c>
      <c r="AF211" s="3" t="str">
        <f>IF(ISNUMBER(SEARCH("Do nothing", Officials_Data[[#This Row],[Column1]])), "Yes", "No")</f>
        <v>No</v>
      </c>
      <c r="AG211" s="98" t="str">
        <f>IF(ISNUMBER(SEARCH("Talk to the colleague about his/her behavior", Officials_Data[[#This Row],[Column1]])), "Yes", "No")</f>
        <v>Yes</v>
      </c>
      <c r="AH211" s="98" t="str">
        <f>IF(ISNUMBER(SEARCH("Report immediately to direct supervisor", Officials_Data[[#This Row],[Column1]])), "Yes", "No")</f>
        <v>Yes</v>
      </c>
      <c r="AI211" s="3" t="str">
        <f>IF(ISNUMBER(SEARCH("Report immediately to internal investigation body", Officials_Data[[#This Row],[Column1]])), "Yes", "No")</f>
        <v>No</v>
      </c>
      <c r="AJ211" s="3" t="str">
        <f>IF(ISNUMBER(SEARCH("Report immediately to external investigation body", Officials_Data[[#This Row],[Column1]])), "Yes", "No")</f>
        <v>No</v>
      </c>
      <c r="AK211" s="3" t="s">
        <v>14</v>
      </c>
      <c r="AL211" s="3" t="s">
        <v>21</v>
      </c>
      <c r="AM211" s="3" t="s">
        <v>21</v>
      </c>
      <c r="AN211" s="3" t="s">
        <v>4</v>
      </c>
      <c r="AO211" s="3" t="s">
        <v>4</v>
      </c>
      <c r="AP211" s="3" t="s">
        <v>4</v>
      </c>
      <c r="AQ211" s="3" t="s">
        <v>4</v>
      </c>
      <c r="AR211" s="3"/>
      <c r="AS211" s="3" t="s">
        <v>4</v>
      </c>
      <c r="AT211" s="3" t="s">
        <v>5</v>
      </c>
      <c r="AU211" s="3" t="s">
        <v>4</v>
      </c>
      <c r="AV211" s="3" t="s">
        <v>4</v>
      </c>
      <c r="AW211" s="3" t="s">
        <v>4</v>
      </c>
      <c r="AX211" s="3" t="s">
        <v>4</v>
      </c>
      <c r="AY211" s="3" t="s">
        <v>4</v>
      </c>
      <c r="AZ211" s="3" t="s">
        <v>4</v>
      </c>
      <c r="BA211" s="3" t="s">
        <v>75</v>
      </c>
    </row>
    <row r="212" spans="1:53" ht="14.4">
      <c r="A212" t="s">
        <v>563</v>
      </c>
      <c r="B212" s="94">
        <v>12182</v>
      </c>
      <c r="C212" s="93" t="s">
        <v>688</v>
      </c>
      <c r="D212" s="88" t="s">
        <v>754</v>
      </c>
      <c r="E212" t="s">
        <v>72</v>
      </c>
      <c r="F212" t="s">
        <v>347</v>
      </c>
      <c r="G212" t="s">
        <v>22</v>
      </c>
      <c r="H212" t="s">
        <v>3</v>
      </c>
      <c r="I212" t="s">
        <v>3</v>
      </c>
      <c r="J212" t="s">
        <v>4</v>
      </c>
      <c r="K212" t="s">
        <v>4</v>
      </c>
      <c r="L212" t="s">
        <v>5</v>
      </c>
      <c r="M212" t="s">
        <v>4</v>
      </c>
      <c r="N212" t="s">
        <v>4</v>
      </c>
      <c r="O212" t="s">
        <v>4</v>
      </c>
      <c r="P212" t="s">
        <v>5</v>
      </c>
      <c r="Q212" t="s">
        <v>12</v>
      </c>
      <c r="R212" t="s">
        <v>4</v>
      </c>
      <c r="S212" t="s">
        <v>4</v>
      </c>
      <c r="T212" t="s">
        <v>4</v>
      </c>
      <c r="U212" t="s">
        <v>5</v>
      </c>
      <c r="V212" t="s">
        <v>11</v>
      </c>
      <c r="W212" t="s">
        <v>12</v>
      </c>
      <c r="X212" t="s">
        <v>4</v>
      </c>
      <c r="Y212" t="s">
        <v>4</v>
      </c>
      <c r="Z212" t="s">
        <v>5</v>
      </c>
      <c r="AA212" t="s">
        <v>4</v>
      </c>
      <c r="AB212" t="s">
        <v>4</v>
      </c>
      <c r="AC212" t="s">
        <v>4</v>
      </c>
      <c r="AD212" t="s">
        <v>4</v>
      </c>
      <c r="AE212" s="3" t="s">
        <v>756</v>
      </c>
      <c r="AF212" s="3" t="str">
        <f>IF(ISNUMBER(SEARCH("Do nothing", Officials_Data[[#This Row],[Column1]])), "Yes", "No")</f>
        <v>No</v>
      </c>
      <c r="AG212" s="98" t="str">
        <f>IF(ISNUMBER(SEARCH("Talk to the colleague about his/her behavior", Officials_Data[[#This Row],[Column1]])), "Yes", "No")</f>
        <v>Yes</v>
      </c>
      <c r="AH212" s="98" t="str">
        <f>IF(ISNUMBER(SEARCH("Report immediately to direct supervisor", Officials_Data[[#This Row],[Column1]])), "Yes", "No")</f>
        <v>Yes</v>
      </c>
      <c r="AI212" s="3" t="str">
        <f>IF(ISNUMBER(SEARCH("Report immediately to internal investigation body", Officials_Data[[#This Row],[Column1]])), "Yes", "No")</f>
        <v>No</v>
      </c>
      <c r="AJ212" s="3" t="str">
        <f>IF(ISNUMBER(SEARCH("Report immediately to external investigation body", Officials_Data[[#This Row],[Column1]])), "Yes", "No")</f>
        <v>No</v>
      </c>
      <c r="AK212" s="3" t="s">
        <v>14</v>
      </c>
      <c r="AL212" s="3" t="s">
        <v>21</v>
      </c>
      <c r="AM212" s="3" t="s">
        <v>21</v>
      </c>
      <c r="AN212" s="3" t="s">
        <v>4</v>
      </c>
      <c r="AO212" s="3" t="s">
        <v>4</v>
      </c>
      <c r="AP212" s="3" t="s">
        <v>4</v>
      </c>
      <c r="AQ212" s="3" t="s">
        <v>4</v>
      </c>
      <c r="AR212" s="3"/>
      <c r="AS212" s="3" t="s">
        <v>3</v>
      </c>
      <c r="AT212" s="3" t="s">
        <v>5</v>
      </c>
      <c r="AU212" s="3" t="s">
        <v>5</v>
      </c>
      <c r="AV212" s="3" t="s">
        <v>4</v>
      </c>
      <c r="AW212" s="3" t="s">
        <v>4</v>
      </c>
      <c r="AX212" s="3" t="s">
        <v>4</v>
      </c>
      <c r="AY212" s="3" t="s">
        <v>4</v>
      </c>
      <c r="AZ212" s="3" t="s">
        <v>4</v>
      </c>
      <c r="BA212" s="3" t="s">
        <v>75</v>
      </c>
    </row>
    <row r="213" spans="1:53" ht="14.4">
      <c r="A213" t="s">
        <v>564</v>
      </c>
      <c r="B213" s="94">
        <v>12183</v>
      </c>
      <c r="C213" s="93" t="s">
        <v>688</v>
      </c>
      <c r="D213" s="88" t="s">
        <v>754</v>
      </c>
      <c r="E213" t="s">
        <v>74</v>
      </c>
      <c r="F213" t="s">
        <v>346</v>
      </c>
      <c r="G213" t="s">
        <v>21</v>
      </c>
      <c r="H213" t="s">
        <v>4</v>
      </c>
      <c r="I213" t="s">
        <v>3</v>
      </c>
      <c r="J213" t="s">
        <v>3</v>
      </c>
      <c r="K213" t="s">
        <v>3</v>
      </c>
      <c r="L213" t="s">
        <v>3</v>
      </c>
      <c r="M213" t="s">
        <v>3</v>
      </c>
      <c r="N213" t="s">
        <v>4</v>
      </c>
      <c r="O213" t="s">
        <v>4</v>
      </c>
      <c r="P213" t="s">
        <v>5</v>
      </c>
      <c r="Q213" t="s">
        <v>11</v>
      </c>
      <c r="R213" t="s">
        <v>3</v>
      </c>
      <c r="S213" t="s">
        <v>4</v>
      </c>
      <c r="T213" t="s">
        <v>3</v>
      </c>
      <c r="U213" t="s">
        <v>3</v>
      </c>
      <c r="V213" t="s">
        <v>9</v>
      </c>
      <c r="W213" t="s">
        <v>9</v>
      </c>
      <c r="X213" t="s">
        <v>4</v>
      </c>
      <c r="Y213" t="s">
        <v>3</v>
      </c>
      <c r="Z213" t="s">
        <v>4</v>
      </c>
      <c r="AA213" t="s">
        <v>4</v>
      </c>
      <c r="AB213" t="s">
        <v>3</v>
      </c>
      <c r="AC213" t="s">
        <v>3</v>
      </c>
      <c r="AD213" t="s">
        <v>3</v>
      </c>
      <c r="AE213" s="3" t="s">
        <v>129</v>
      </c>
      <c r="AF213" s="3" t="str">
        <f>IF(ISNUMBER(SEARCH("Do nothing", Officials_Data[[#This Row],[Column1]])), "Yes", "No")</f>
        <v>No</v>
      </c>
      <c r="AG213" s="98" t="str">
        <f>IF(ISNUMBER(SEARCH("Talk to the colleague about his/her behavior", Officials_Data[[#This Row],[Column1]])), "Yes", "No")</f>
        <v>No</v>
      </c>
      <c r="AH213" s="98" t="str">
        <f>IF(ISNUMBER(SEARCH("Report immediately to direct supervisor", Officials_Data[[#This Row],[Column1]])), "Yes", "No")</f>
        <v>Yes</v>
      </c>
      <c r="AI213" s="3" t="str">
        <f>IF(ISNUMBER(SEARCH("Report immediately to internal investigation body", Officials_Data[[#This Row],[Column1]])), "Yes", "No")</f>
        <v>No</v>
      </c>
      <c r="AJ213" s="3" t="str">
        <f>IF(ISNUMBER(SEARCH("Report immediately to external investigation body", Officials_Data[[#This Row],[Column1]])), "Yes", "No")</f>
        <v>No</v>
      </c>
      <c r="AK213" s="3" t="s">
        <v>14</v>
      </c>
      <c r="AL213" s="3" t="s">
        <v>21</v>
      </c>
      <c r="AM213" s="3" t="s">
        <v>21</v>
      </c>
      <c r="AN213" s="3" t="s">
        <v>3</v>
      </c>
      <c r="AO213" s="3" t="s">
        <v>3</v>
      </c>
      <c r="AP213" s="3" t="s">
        <v>4</v>
      </c>
      <c r="AQ213" s="3" t="s">
        <v>4</v>
      </c>
      <c r="AR213" s="3"/>
      <c r="AS213" s="3" t="s">
        <v>3</v>
      </c>
      <c r="AT213" s="3" t="s">
        <v>3</v>
      </c>
      <c r="AU213" s="3" t="s">
        <v>4</v>
      </c>
      <c r="AV213" s="3" t="s">
        <v>4</v>
      </c>
      <c r="AW213" s="3" t="s">
        <v>4</v>
      </c>
      <c r="AX213" s="3" t="s">
        <v>4</v>
      </c>
      <c r="AY213" s="3" t="s">
        <v>3</v>
      </c>
      <c r="AZ213" s="3" t="s">
        <v>3</v>
      </c>
      <c r="BA213" s="3" t="s">
        <v>75</v>
      </c>
    </row>
    <row r="214" spans="1:53" ht="14.4">
      <c r="A214" t="s">
        <v>565</v>
      </c>
      <c r="B214" s="94">
        <v>12184</v>
      </c>
      <c r="C214" s="93" t="s">
        <v>688</v>
      </c>
      <c r="D214" s="88" t="s">
        <v>754</v>
      </c>
      <c r="E214" t="s">
        <v>72</v>
      </c>
      <c r="F214" t="s">
        <v>346</v>
      </c>
      <c r="G214" t="s">
        <v>21</v>
      </c>
      <c r="H214" t="s">
        <v>4</v>
      </c>
      <c r="I214" t="s">
        <v>3</v>
      </c>
      <c r="J214" t="s">
        <v>4</v>
      </c>
      <c r="K214" t="s">
        <v>3</v>
      </c>
      <c r="L214" t="s">
        <v>5</v>
      </c>
      <c r="M214" t="s">
        <v>4</v>
      </c>
      <c r="N214" t="s">
        <v>6</v>
      </c>
      <c r="O214" t="s">
        <v>6</v>
      </c>
      <c r="P214" t="s">
        <v>6</v>
      </c>
      <c r="Q214" t="s">
        <v>12</v>
      </c>
      <c r="R214" t="s">
        <v>4</v>
      </c>
      <c r="S214" t="s">
        <v>4</v>
      </c>
      <c r="T214" t="s">
        <v>5</v>
      </c>
      <c r="U214" t="s">
        <v>3</v>
      </c>
      <c r="V214" t="s">
        <v>9</v>
      </c>
      <c r="W214" t="s">
        <v>9</v>
      </c>
      <c r="X214" t="s">
        <v>3</v>
      </c>
      <c r="Y214" t="s">
        <v>3</v>
      </c>
      <c r="Z214" t="s">
        <v>6</v>
      </c>
      <c r="AA214" t="s">
        <v>6</v>
      </c>
      <c r="AB214" t="s">
        <v>5</v>
      </c>
      <c r="AC214" t="s">
        <v>6</v>
      </c>
      <c r="AD214" t="s">
        <v>6</v>
      </c>
      <c r="AE214" s="3" t="s">
        <v>125</v>
      </c>
      <c r="AF214" s="3" t="str">
        <f>IF(ISNUMBER(SEARCH("Do nothing", Officials_Data[[#This Row],[Column1]])), "Yes", "No")</f>
        <v>Yes</v>
      </c>
      <c r="AG214" s="98" t="str">
        <f>IF(ISNUMBER(SEARCH("Talk to the colleague about his/her behavior", Officials_Data[[#This Row],[Column1]])), "Yes", "No")</f>
        <v>No</v>
      </c>
      <c r="AH214" s="98" t="str">
        <f>IF(ISNUMBER(SEARCH("Report immediately to direct supervisor", Officials_Data[[#This Row],[Column1]])), "Yes", "No")</f>
        <v>No</v>
      </c>
      <c r="AI214" s="3" t="str">
        <f>IF(ISNUMBER(SEARCH("Report immediately to internal investigation body", Officials_Data[[#This Row],[Column1]])), "Yes", "No")</f>
        <v>No</v>
      </c>
      <c r="AJ214" s="3" t="str">
        <f>IF(ISNUMBER(SEARCH("Report immediately to external investigation body", Officials_Data[[#This Row],[Column1]])), "Yes", "No")</f>
        <v>No</v>
      </c>
      <c r="AK214" s="3" t="s">
        <v>20</v>
      </c>
      <c r="AL214" s="3" t="s">
        <v>21</v>
      </c>
      <c r="AM214" s="3" t="s">
        <v>22</v>
      </c>
      <c r="AN214" s="3" t="s">
        <v>6</v>
      </c>
      <c r="AO214" s="3" t="s">
        <v>6</v>
      </c>
      <c r="AP214" s="3" t="s">
        <v>6</v>
      </c>
      <c r="AQ214" s="3" t="s">
        <v>6</v>
      </c>
      <c r="AR214" s="3"/>
      <c r="AS214" s="3" t="s">
        <v>4</v>
      </c>
      <c r="AT214" s="3" t="s">
        <v>4</v>
      </c>
      <c r="AU214" s="3" t="s">
        <v>6</v>
      </c>
      <c r="AV214" s="3" t="s">
        <v>6</v>
      </c>
      <c r="AW214" s="3" t="s">
        <v>4</v>
      </c>
      <c r="AX214" s="3" t="s">
        <v>4</v>
      </c>
      <c r="AY214" s="3" t="s">
        <v>3</v>
      </c>
      <c r="AZ214" s="3" t="s">
        <v>3</v>
      </c>
      <c r="BA214" s="3" t="s">
        <v>75</v>
      </c>
    </row>
    <row r="215" spans="1:53" ht="14.4">
      <c r="A215" t="s">
        <v>566</v>
      </c>
      <c r="B215" s="94">
        <v>12186</v>
      </c>
      <c r="C215" s="93" t="s">
        <v>688</v>
      </c>
      <c r="D215" s="88" t="s">
        <v>754</v>
      </c>
      <c r="E215" t="s">
        <v>74</v>
      </c>
      <c r="F215" t="s">
        <v>347</v>
      </c>
      <c r="G215" t="s">
        <v>21</v>
      </c>
      <c r="H215" t="s">
        <v>3</v>
      </c>
      <c r="I215" t="s">
        <v>3</v>
      </c>
      <c r="J215" t="s">
        <v>3</v>
      </c>
      <c r="K215" t="s">
        <v>3</v>
      </c>
      <c r="L215" t="s">
        <v>4</v>
      </c>
      <c r="M215" t="s">
        <v>3</v>
      </c>
      <c r="N215" t="s">
        <v>3</v>
      </c>
      <c r="O215" t="s">
        <v>4</v>
      </c>
      <c r="P215" t="s">
        <v>4</v>
      </c>
      <c r="Q215" t="s">
        <v>11</v>
      </c>
      <c r="R215" t="s">
        <v>4</v>
      </c>
      <c r="S215" t="s">
        <v>3</v>
      </c>
      <c r="T215" t="s">
        <v>4</v>
      </c>
      <c r="U215" t="s">
        <v>4</v>
      </c>
      <c r="V215" t="s">
        <v>9</v>
      </c>
      <c r="W215" t="s">
        <v>9</v>
      </c>
      <c r="X215" t="s">
        <v>5</v>
      </c>
      <c r="Y215" t="s">
        <v>5</v>
      </c>
      <c r="Z215" t="s">
        <v>4</v>
      </c>
      <c r="AA215" t="s">
        <v>5</v>
      </c>
      <c r="AB215" t="s">
        <v>3</v>
      </c>
      <c r="AC215" t="s">
        <v>3</v>
      </c>
      <c r="AD215" t="s">
        <v>3</v>
      </c>
      <c r="AE215" s="3" t="s">
        <v>129</v>
      </c>
      <c r="AF215" s="3" t="str">
        <f>IF(ISNUMBER(SEARCH("Do nothing", Officials_Data[[#This Row],[Column1]])), "Yes", "No")</f>
        <v>No</v>
      </c>
      <c r="AG215" s="98" t="str">
        <f>IF(ISNUMBER(SEARCH("Talk to the colleague about his/her behavior", Officials_Data[[#This Row],[Column1]])), "Yes", "No")</f>
        <v>No</v>
      </c>
      <c r="AH215" s="98" t="str">
        <f>IF(ISNUMBER(SEARCH("Report immediately to direct supervisor", Officials_Data[[#This Row],[Column1]])), "Yes", "No")</f>
        <v>Yes</v>
      </c>
      <c r="AI215" s="3" t="str">
        <f>IF(ISNUMBER(SEARCH("Report immediately to internal investigation body", Officials_Data[[#This Row],[Column1]])), "Yes", "No")</f>
        <v>No</v>
      </c>
      <c r="AJ215" s="3" t="str">
        <f>IF(ISNUMBER(SEARCH("Report immediately to external investigation body", Officials_Data[[#This Row],[Column1]])), "Yes", "No")</f>
        <v>No</v>
      </c>
      <c r="AK215" s="3" t="s">
        <v>14</v>
      </c>
      <c r="AL215" s="3" t="s">
        <v>22</v>
      </c>
      <c r="AM215" s="3"/>
      <c r="AN215" s="3"/>
      <c r="AO215" s="3"/>
      <c r="AP215" s="3"/>
      <c r="AQ215" s="3"/>
      <c r="AR215" s="3" t="s">
        <v>3</v>
      </c>
      <c r="AS215" s="3" t="s">
        <v>5</v>
      </c>
      <c r="AT215" s="3" t="s">
        <v>4</v>
      </c>
      <c r="AU215" s="3" t="s">
        <v>4</v>
      </c>
      <c r="AV215" s="3" t="s">
        <v>4</v>
      </c>
      <c r="AW215" s="3" t="s">
        <v>4</v>
      </c>
      <c r="AX215" s="3" t="s">
        <v>4</v>
      </c>
      <c r="AY215" s="3" t="s">
        <v>3</v>
      </c>
      <c r="AZ215" s="3" t="s">
        <v>3</v>
      </c>
      <c r="BA215" s="3" t="s">
        <v>73</v>
      </c>
    </row>
    <row r="216" spans="1:53" ht="14.4">
      <c r="A216" t="s">
        <v>567</v>
      </c>
      <c r="B216" s="94">
        <v>12189</v>
      </c>
      <c r="C216" s="93" t="s">
        <v>688</v>
      </c>
      <c r="D216" s="88" t="s">
        <v>754</v>
      </c>
      <c r="E216" t="s">
        <v>74</v>
      </c>
      <c r="F216" t="s">
        <v>350</v>
      </c>
      <c r="G216" t="s">
        <v>21</v>
      </c>
      <c r="H216" t="s">
        <v>4</v>
      </c>
      <c r="I216" t="s">
        <v>4</v>
      </c>
      <c r="J216" t="s">
        <v>3</v>
      </c>
      <c r="K216" t="s">
        <v>3</v>
      </c>
      <c r="L216" t="s">
        <v>4</v>
      </c>
      <c r="M216" t="s">
        <v>4</v>
      </c>
      <c r="N216" t="s">
        <v>4</v>
      </c>
      <c r="O216" t="s">
        <v>4</v>
      </c>
      <c r="P216" t="s">
        <v>5</v>
      </c>
      <c r="Q216" t="s">
        <v>12</v>
      </c>
      <c r="R216" t="s">
        <v>4</v>
      </c>
      <c r="S216" t="s">
        <v>4</v>
      </c>
      <c r="T216" t="s">
        <v>3</v>
      </c>
      <c r="U216" t="s">
        <v>5</v>
      </c>
      <c r="V216" t="s">
        <v>11</v>
      </c>
      <c r="W216" t="s">
        <v>10</v>
      </c>
      <c r="X216" t="s">
        <v>4</v>
      </c>
      <c r="Y216" t="s">
        <v>3</v>
      </c>
      <c r="Z216" t="s">
        <v>3</v>
      </c>
      <c r="AA216" t="s">
        <v>4</v>
      </c>
      <c r="AB216" t="s">
        <v>4</v>
      </c>
      <c r="AC216" t="s">
        <v>3</v>
      </c>
      <c r="AD216" t="s">
        <v>4</v>
      </c>
      <c r="AE216" s="3" t="s">
        <v>760</v>
      </c>
      <c r="AF216" s="3" t="str">
        <f>IF(ISNUMBER(SEARCH("Do nothing", Officials_Data[[#This Row],[Column1]])), "Yes", "No")</f>
        <v>No</v>
      </c>
      <c r="AG216" s="98" t="str">
        <f>IF(ISNUMBER(SEARCH("Talk to the colleague about his/her behavior", Officials_Data[[#This Row],[Column1]])), "Yes", "No")</f>
        <v>Yes</v>
      </c>
      <c r="AH216" s="98" t="str">
        <f>IF(ISNUMBER(SEARCH("Report immediately to direct supervisor", Officials_Data[[#This Row],[Column1]])), "Yes", "No")</f>
        <v>No</v>
      </c>
      <c r="AI216" s="3" t="str">
        <f>IF(ISNUMBER(SEARCH("Report immediately to internal investigation body", Officials_Data[[#This Row],[Column1]])), "Yes", "No")</f>
        <v>Yes</v>
      </c>
      <c r="AJ216" s="3" t="str">
        <f>IF(ISNUMBER(SEARCH("Report immediately to external investigation body", Officials_Data[[#This Row],[Column1]])), "Yes", "No")</f>
        <v>No</v>
      </c>
      <c r="AK216" s="3" t="s">
        <v>14</v>
      </c>
      <c r="AL216" s="3" t="s">
        <v>21</v>
      </c>
      <c r="AM216" s="3" t="s">
        <v>21</v>
      </c>
      <c r="AN216" s="3" t="s">
        <v>3</v>
      </c>
      <c r="AO216" s="3" t="s">
        <v>4</v>
      </c>
      <c r="AP216" s="3" t="s">
        <v>4</v>
      </c>
      <c r="AQ216" s="3" t="s">
        <v>4</v>
      </c>
      <c r="AR216" s="3"/>
      <c r="AS216" s="3" t="s">
        <v>4</v>
      </c>
      <c r="AT216" s="3" t="s">
        <v>4</v>
      </c>
      <c r="AU216" s="3" t="s">
        <v>4</v>
      </c>
      <c r="AV216" s="3" t="s">
        <v>4</v>
      </c>
      <c r="AW216" s="3" t="s">
        <v>3</v>
      </c>
      <c r="AX216" s="3" t="s">
        <v>4</v>
      </c>
      <c r="AY216" s="3" t="s">
        <v>3</v>
      </c>
      <c r="AZ216" s="3" t="s">
        <v>3</v>
      </c>
      <c r="BA216" s="3" t="s">
        <v>75</v>
      </c>
    </row>
    <row r="217" spans="1:53" ht="14.4">
      <c r="A217" t="s">
        <v>568</v>
      </c>
      <c r="B217" s="94">
        <v>12195</v>
      </c>
      <c r="C217" s="93" t="s">
        <v>688</v>
      </c>
      <c r="D217" s="88" t="s">
        <v>754</v>
      </c>
      <c r="E217" t="s">
        <v>72</v>
      </c>
      <c r="F217" t="s">
        <v>350</v>
      </c>
      <c r="G217" t="s">
        <v>22</v>
      </c>
      <c r="H217" t="s">
        <v>4</v>
      </c>
      <c r="I217" t="s">
        <v>3</v>
      </c>
      <c r="J217" t="s">
        <v>4</v>
      </c>
      <c r="K217" t="s">
        <v>3</v>
      </c>
      <c r="L217" t="s">
        <v>5</v>
      </c>
      <c r="M217" t="s">
        <v>4</v>
      </c>
      <c r="N217" t="s">
        <v>6</v>
      </c>
      <c r="O217" t="s">
        <v>5</v>
      </c>
      <c r="P217" t="s">
        <v>5</v>
      </c>
      <c r="Q217" t="s">
        <v>12</v>
      </c>
      <c r="R217" t="s">
        <v>4</v>
      </c>
      <c r="S217" t="s">
        <v>4</v>
      </c>
      <c r="T217" t="s">
        <v>3</v>
      </c>
      <c r="U217" t="s">
        <v>5</v>
      </c>
      <c r="V217" t="s">
        <v>9</v>
      </c>
      <c r="W217" t="s">
        <v>9</v>
      </c>
      <c r="X217" t="s">
        <v>4</v>
      </c>
      <c r="Y217" t="s">
        <v>6</v>
      </c>
      <c r="Z217" t="s">
        <v>5</v>
      </c>
      <c r="AA217" t="s">
        <v>3</v>
      </c>
      <c r="AB217" t="s">
        <v>4</v>
      </c>
      <c r="AC217" t="s">
        <v>4</v>
      </c>
      <c r="AD217" t="s">
        <v>4</v>
      </c>
      <c r="AE217" s="3" t="s">
        <v>756</v>
      </c>
      <c r="AF217" s="3" t="str">
        <f>IF(ISNUMBER(SEARCH("Do nothing", Officials_Data[[#This Row],[Column1]])), "Yes", "No")</f>
        <v>No</v>
      </c>
      <c r="AG217" s="98" t="str">
        <f>IF(ISNUMBER(SEARCH("Talk to the colleague about his/her behavior", Officials_Data[[#This Row],[Column1]])), "Yes", "No")</f>
        <v>Yes</v>
      </c>
      <c r="AH217" s="98" t="str">
        <f>IF(ISNUMBER(SEARCH("Report immediately to direct supervisor", Officials_Data[[#This Row],[Column1]])), "Yes", "No")</f>
        <v>Yes</v>
      </c>
      <c r="AI217" s="3" t="str">
        <f>IF(ISNUMBER(SEARCH("Report immediately to internal investigation body", Officials_Data[[#This Row],[Column1]])), "Yes", "No")</f>
        <v>No</v>
      </c>
      <c r="AJ217" s="3" t="str">
        <f>IF(ISNUMBER(SEARCH("Report immediately to external investigation body", Officials_Data[[#This Row],[Column1]])), "Yes", "No")</f>
        <v>No</v>
      </c>
      <c r="AK217" s="3" t="s">
        <v>20</v>
      </c>
      <c r="AL217" s="3" t="s">
        <v>21</v>
      </c>
      <c r="AM217" s="3" t="s">
        <v>21</v>
      </c>
      <c r="AN217" s="3" t="s">
        <v>3</v>
      </c>
      <c r="AO217" s="3" t="s">
        <v>4</v>
      </c>
      <c r="AP217" s="3" t="s">
        <v>3</v>
      </c>
      <c r="AQ217" s="3" t="s">
        <v>3</v>
      </c>
      <c r="AR217" s="3"/>
      <c r="AS217" s="3" t="s">
        <v>3</v>
      </c>
      <c r="AT217" s="3" t="s">
        <v>5</v>
      </c>
      <c r="AU217" s="3" t="s">
        <v>3</v>
      </c>
      <c r="AV217" s="3" t="s">
        <v>3</v>
      </c>
      <c r="AW217" s="3" t="s">
        <v>3</v>
      </c>
      <c r="AX217" s="3" t="s">
        <v>4</v>
      </c>
      <c r="AY217" s="3" t="s">
        <v>3</v>
      </c>
      <c r="AZ217" s="3" t="s">
        <v>3</v>
      </c>
      <c r="BA217" s="3" t="s">
        <v>75</v>
      </c>
    </row>
    <row r="218" spans="1:53" ht="14.4">
      <c r="A218" t="s">
        <v>569</v>
      </c>
      <c r="B218" s="94">
        <v>12197</v>
      </c>
      <c r="C218" s="93" t="s">
        <v>688</v>
      </c>
      <c r="D218" s="88" t="s">
        <v>754</v>
      </c>
      <c r="E218" t="s">
        <v>72</v>
      </c>
      <c r="F218" t="s">
        <v>346</v>
      </c>
      <c r="G218" t="s">
        <v>21</v>
      </c>
      <c r="H218" t="s">
        <v>3</v>
      </c>
      <c r="I218" t="s">
        <v>3</v>
      </c>
      <c r="J218" t="s">
        <v>3</v>
      </c>
      <c r="K218" t="s">
        <v>3</v>
      </c>
      <c r="L218" t="s">
        <v>3</v>
      </c>
      <c r="M218" t="s">
        <v>3</v>
      </c>
      <c r="N218" t="s">
        <v>3</v>
      </c>
      <c r="O218" t="s">
        <v>4</v>
      </c>
      <c r="P218" t="s">
        <v>5</v>
      </c>
      <c r="Q218" t="s">
        <v>12</v>
      </c>
      <c r="R218" t="s">
        <v>3</v>
      </c>
      <c r="S218" t="s">
        <v>3</v>
      </c>
      <c r="T218" t="s">
        <v>3</v>
      </c>
      <c r="U218" t="s">
        <v>3</v>
      </c>
      <c r="V218" t="s">
        <v>9</v>
      </c>
      <c r="W218" t="s">
        <v>9</v>
      </c>
      <c r="X218" t="s">
        <v>3</v>
      </c>
      <c r="Y218" t="s">
        <v>3</v>
      </c>
      <c r="Z218" t="s">
        <v>3</v>
      </c>
      <c r="AA218" t="s">
        <v>3</v>
      </c>
      <c r="AB218" t="s">
        <v>3</v>
      </c>
      <c r="AC218" t="s">
        <v>3</v>
      </c>
      <c r="AD218" t="s">
        <v>3</v>
      </c>
      <c r="AE218" s="3" t="s">
        <v>759</v>
      </c>
      <c r="AF218" s="3" t="str">
        <f>IF(ISNUMBER(SEARCH("Do nothing", Officials_Data[[#This Row],[Column1]])), "Yes", "No")</f>
        <v>No</v>
      </c>
      <c r="AG218" s="98" t="str">
        <f>IF(ISNUMBER(SEARCH("Talk to the colleague about his/her behavior", Officials_Data[[#This Row],[Column1]])), "Yes", "No")</f>
        <v>Yes</v>
      </c>
      <c r="AH218" s="98" t="str">
        <f>IF(ISNUMBER(SEARCH("Report immediately to direct supervisor", Officials_Data[[#This Row],[Column1]])), "Yes", "No")</f>
        <v>Yes</v>
      </c>
      <c r="AI218" s="3" t="str">
        <f>IF(ISNUMBER(SEARCH("Report immediately to internal investigation body", Officials_Data[[#This Row],[Column1]])), "Yes", "No")</f>
        <v>No</v>
      </c>
      <c r="AJ218" s="3" t="str">
        <f>IF(ISNUMBER(SEARCH("Report immediately to external investigation body", Officials_Data[[#This Row],[Column1]])), "Yes", "No")</f>
        <v>No</v>
      </c>
      <c r="AK218" s="3" t="s">
        <v>14</v>
      </c>
      <c r="AL218" s="3" t="s">
        <v>21</v>
      </c>
      <c r="AM218" s="3" t="s">
        <v>21</v>
      </c>
      <c r="AN218" s="3" t="s">
        <v>3</v>
      </c>
      <c r="AO218" s="3" t="s">
        <v>3</v>
      </c>
      <c r="AP218" s="3" t="s">
        <v>3</v>
      </c>
      <c r="AQ218" s="3" t="s">
        <v>3</v>
      </c>
      <c r="AR218" s="3"/>
      <c r="AS218" s="3" t="s">
        <v>4</v>
      </c>
      <c r="AT218" s="3" t="s">
        <v>3</v>
      </c>
      <c r="AU218" s="3" t="s">
        <v>3</v>
      </c>
      <c r="AV218" s="3" t="s">
        <v>5</v>
      </c>
      <c r="AW218" s="3" t="s">
        <v>3</v>
      </c>
      <c r="AX218" s="3" t="s">
        <v>3</v>
      </c>
      <c r="AY218" s="3" t="s">
        <v>4</v>
      </c>
      <c r="AZ218" s="3" t="s">
        <v>3</v>
      </c>
      <c r="BA218" s="3" t="s">
        <v>73</v>
      </c>
    </row>
    <row r="219" spans="1:53" ht="14.4">
      <c r="A219" t="s">
        <v>570</v>
      </c>
      <c r="B219" s="94">
        <v>12199</v>
      </c>
      <c r="C219" s="93" t="s">
        <v>688</v>
      </c>
      <c r="D219" s="88" t="s">
        <v>754</v>
      </c>
      <c r="E219" t="s">
        <v>74</v>
      </c>
      <c r="F219" t="s">
        <v>346</v>
      </c>
      <c r="G219" t="s">
        <v>21</v>
      </c>
      <c r="H219" t="s">
        <v>3</v>
      </c>
      <c r="I219" t="s">
        <v>3</v>
      </c>
      <c r="J219" t="s">
        <v>3</v>
      </c>
      <c r="K219" t="s">
        <v>4</v>
      </c>
      <c r="L219" t="s">
        <v>3</v>
      </c>
      <c r="M219" t="s">
        <v>3</v>
      </c>
      <c r="N219" t="s">
        <v>3</v>
      </c>
      <c r="O219" t="s">
        <v>4</v>
      </c>
      <c r="P219" t="s">
        <v>5</v>
      </c>
      <c r="Q219" t="s">
        <v>12</v>
      </c>
      <c r="R219" t="s">
        <v>3</v>
      </c>
      <c r="S219" t="s">
        <v>4</v>
      </c>
      <c r="T219" t="s">
        <v>4</v>
      </c>
      <c r="U219" t="s">
        <v>4</v>
      </c>
      <c r="V219" t="s">
        <v>9</v>
      </c>
      <c r="W219" t="s">
        <v>9</v>
      </c>
      <c r="X219" t="s">
        <v>3</v>
      </c>
      <c r="Y219" t="s">
        <v>4</v>
      </c>
      <c r="Z219" t="s">
        <v>4</v>
      </c>
      <c r="AA219" t="s">
        <v>4</v>
      </c>
      <c r="AB219" t="s">
        <v>4</v>
      </c>
      <c r="AC219" t="s">
        <v>4</v>
      </c>
      <c r="AD219" t="s">
        <v>4</v>
      </c>
      <c r="AE219" s="3" t="s">
        <v>129</v>
      </c>
      <c r="AF219" s="3" t="str">
        <f>IF(ISNUMBER(SEARCH("Do nothing", Officials_Data[[#This Row],[Column1]])), "Yes", "No")</f>
        <v>No</v>
      </c>
      <c r="AG219" s="98" t="str">
        <f>IF(ISNUMBER(SEARCH("Talk to the colleague about his/her behavior", Officials_Data[[#This Row],[Column1]])), "Yes", "No")</f>
        <v>No</v>
      </c>
      <c r="AH219" s="98" t="str">
        <f>IF(ISNUMBER(SEARCH("Report immediately to direct supervisor", Officials_Data[[#This Row],[Column1]])), "Yes", "No")</f>
        <v>Yes</v>
      </c>
      <c r="AI219" s="3" t="str">
        <f>IF(ISNUMBER(SEARCH("Report immediately to internal investigation body", Officials_Data[[#This Row],[Column1]])), "Yes", "No")</f>
        <v>No</v>
      </c>
      <c r="AJ219" s="3" t="str">
        <f>IF(ISNUMBER(SEARCH("Report immediately to external investigation body", Officials_Data[[#This Row],[Column1]])), "Yes", "No")</f>
        <v>No</v>
      </c>
      <c r="AK219" s="3" t="s">
        <v>14</v>
      </c>
      <c r="AL219" s="3" t="s">
        <v>22</v>
      </c>
      <c r="AM219" s="3"/>
      <c r="AN219" s="3"/>
      <c r="AO219" s="3"/>
      <c r="AP219" s="3"/>
      <c r="AQ219" s="3"/>
      <c r="AR219" s="3" t="s">
        <v>4</v>
      </c>
      <c r="AS219" s="3" t="s">
        <v>4</v>
      </c>
      <c r="AT219" s="3" t="s">
        <v>4</v>
      </c>
      <c r="AU219" s="3" t="s">
        <v>5</v>
      </c>
      <c r="AV219" s="3" t="s">
        <v>4</v>
      </c>
      <c r="AW219" s="3" t="s">
        <v>3</v>
      </c>
      <c r="AX219" s="3" t="s">
        <v>4</v>
      </c>
      <c r="AY219" s="3" t="s">
        <v>4</v>
      </c>
      <c r="AZ219" s="3" t="s">
        <v>4</v>
      </c>
      <c r="BA219" s="3" t="s">
        <v>73</v>
      </c>
    </row>
    <row r="220" spans="1:53" ht="14.4">
      <c r="A220" t="s">
        <v>571</v>
      </c>
      <c r="B220" s="94">
        <v>12202</v>
      </c>
      <c r="C220" s="93" t="s">
        <v>688</v>
      </c>
      <c r="D220" s="88" t="s">
        <v>754</v>
      </c>
      <c r="E220" t="s">
        <v>72</v>
      </c>
      <c r="F220" t="s">
        <v>350</v>
      </c>
      <c r="G220" t="s">
        <v>21</v>
      </c>
      <c r="H220" t="s">
        <v>4</v>
      </c>
      <c r="I220" t="s">
        <v>3</v>
      </c>
      <c r="J220" t="s">
        <v>3</v>
      </c>
      <c r="K220" t="s">
        <v>3</v>
      </c>
      <c r="L220" t="s">
        <v>3</v>
      </c>
      <c r="M220" t="s">
        <v>3</v>
      </c>
      <c r="N220" t="s">
        <v>3</v>
      </c>
      <c r="O220" t="s">
        <v>4</v>
      </c>
      <c r="P220" t="s">
        <v>5</v>
      </c>
      <c r="Q220" t="s">
        <v>12</v>
      </c>
      <c r="R220" t="s">
        <v>3</v>
      </c>
      <c r="S220" t="s">
        <v>3</v>
      </c>
      <c r="T220" t="s">
        <v>3</v>
      </c>
      <c r="U220" t="s">
        <v>4</v>
      </c>
      <c r="V220" t="s">
        <v>9</v>
      </c>
      <c r="W220" t="s">
        <v>11</v>
      </c>
      <c r="X220" t="s">
        <v>3</v>
      </c>
      <c r="Y220" t="s">
        <v>5</v>
      </c>
      <c r="Z220" t="s">
        <v>3</v>
      </c>
      <c r="AA220" t="s">
        <v>4</v>
      </c>
      <c r="AB220" t="s">
        <v>3</v>
      </c>
      <c r="AC220" t="s">
        <v>4</v>
      </c>
      <c r="AD220" t="s">
        <v>4</v>
      </c>
      <c r="AE220" s="3" t="s">
        <v>766</v>
      </c>
      <c r="AF220" s="3" t="str">
        <f>IF(ISNUMBER(SEARCH("Do nothing", Officials_Data[[#This Row],[Column1]])), "Yes", "No")</f>
        <v>No</v>
      </c>
      <c r="AG220" s="98" t="str">
        <f>IF(ISNUMBER(SEARCH("Talk to the colleague about his/her behavior", Officials_Data[[#This Row],[Column1]])), "Yes", "No")</f>
        <v>No</v>
      </c>
      <c r="AH220" s="98" t="str">
        <f>IF(ISNUMBER(SEARCH("Report immediately to direct supervisor", Officials_Data[[#This Row],[Column1]])), "Yes", "No")</f>
        <v>Yes</v>
      </c>
      <c r="AI220" s="3" t="str">
        <f>IF(ISNUMBER(SEARCH("Report immediately to internal investigation body", Officials_Data[[#This Row],[Column1]])), "Yes", "No")</f>
        <v>Yes</v>
      </c>
      <c r="AJ220" s="3" t="str">
        <f>IF(ISNUMBER(SEARCH("Report immediately to external investigation body", Officials_Data[[#This Row],[Column1]])), "Yes", "No")</f>
        <v>Yes</v>
      </c>
      <c r="AK220" s="3" t="s">
        <v>14</v>
      </c>
      <c r="AL220" s="3" t="s">
        <v>21</v>
      </c>
      <c r="AM220" s="3" t="s">
        <v>21</v>
      </c>
      <c r="AN220" s="3" t="s">
        <v>3</v>
      </c>
      <c r="AO220" s="3" t="s">
        <v>3</v>
      </c>
      <c r="AP220" s="3" t="s">
        <v>5</v>
      </c>
      <c r="AQ220" s="3" t="s">
        <v>4</v>
      </c>
      <c r="AR220" s="3"/>
      <c r="AS220" s="3" t="s">
        <v>4</v>
      </c>
      <c r="AT220" s="3" t="s">
        <v>4</v>
      </c>
      <c r="AU220" s="3" t="s">
        <v>5</v>
      </c>
      <c r="AV220" s="3" t="s">
        <v>4</v>
      </c>
      <c r="AW220" s="3" t="s">
        <v>3</v>
      </c>
      <c r="AX220" s="3" t="s">
        <v>4</v>
      </c>
      <c r="AY220" s="3" t="s">
        <v>3</v>
      </c>
      <c r="AZ220" s="3" t="s">
        <v>3</v>
      </c>
      <c r="BA220" s="3" t="s">
        <v>75</v>
      </c>
    </row>
    <row r="221" spans="1:53" ht="14.4">
      <c r="A221" t="s">
        <v>572</v>
      </c>
      <c r="B221" s="94">
        <v>12204</v>
      </c>
      <c r="C221" s="93" t="s">
        <v>688</v>
      </c>
      <c r="D221" s="88" t="s">
        <v>754</v>
      </c>
      <c r="E221" t="s">
        <v>72</v>
      </c>
      <c r="F221" t="s">
        <v>347</v>
      </c>
      <c r="G221" t="s">
        <v>22</v>
      </c>
      <c r="H221" t="s">
        <v>4</v>
      </c>
      <c r="I221" t="s">
        <v>4</v>
      </c>
      <c r="J221" t="s">
        <v>4</v>
      </c>
      <c r="K221" t="s">
        <v>4</v>
      </c>
      <c r="L221" t="s">
        <v>5</v>
      </c>
      <c r="M221" t="s">
        <v>4</v>
      </c>
      <c r="N221" t="s">
        <v>4</v>
      </c>
      <c r="O221" t="s">
        <v>4</v>
      </c>
      <c r="P221" t="s">
        <v>5</v>
      </c>
      <c r="Q221" t="s">
        <v>11</v>
      </c>
      <c r="R221" t="s">
        <v>4</v>
      </c>
      <c r="S221" t="s">
        <v>4</v>
      </c>
      <c r="T221" t="s">
        <v>4</v>
      </c>
      <c r="U221" t="s">
        <v>5</v>
      </c>
      <c r="V221" t="s">
        <v>10</v>
      </c>
      <c r="W221" t="s">
        <v>10</v>
      </c>
      <c r="X221" t="s">
        <v>4</v>
      </c>
      <c r="Y221" t="s">
        <v>4</v>
      </c>
      <c r="Z221" t="s">
        <v>4</v>
      </c>
      <c r="AA221" t="s">
        <v>4</v>
      </c>
      <c r="AB221" t="s">
        <v>4</v>
      </c>
      <c r="AC221" t="s">
        <v>4</v>
      </c>
      <c r="AD221" t="s">
        <v>4</v>
      </c>
      <c r="AE221" s="3" t="s">
        <v>756</v>
      </c>
      <c r="AF221" s="3" t="str">
        <f>IF(ISNUMBER(SEARCH("Do nothing", Officials_Data[[#This Row],[Column1]])), "Yes", "No")</f>
        <v>No</v>
      </c>
      <c r="AG221" s="98" t="str">
        <f>IF(ISNUMBER(SEARCH("Talk to the colleague about his/her behavior", Officials_Data[[#This Row],[Column1]])), "Yes", "No")</f>
        <v>Yes</v>
      </c>
      <c r="AH221" s="98" t="str">
        <f>IF(ISNUMBER(SEARCH("Report immediately to direct supervisor", Officials_Data[[#This Row],[Column1]])), "Yes", "No")</f>
        <v>Yes</v>
      </c>
      <c r="AI221" s="3" t="str">
        <f>IF(ISNUMBER(SEARCH("Report immediately to internal investigation body", Officials_Data[[#This Row],[Column1]])), "Yes", "No")</f>
        <v>No</v>
      </c>
      <c r="AJ221" s="3" t="str">
        <f>IF(ISNUMBER(SEARCH("Report immediately to external investigation body", Officials_Data[[#This Row],[Column1]])), "Yes", "No")</f>
        <v>No</v>
      </c>
      <c r="AK221" s="3" t="s">
        <v>14</v>
      </c>
      <c r="AL221" s="3" t="s">
        <v>21</v>
      </c>
      <c r="AM221" s="3" t="s">
        <v>21</v>
      </c>
      <c r="AN221" s="3" t="s">
        <v>4</v>
      </c>
      <c r="AO221" s="3" t="s">
        <v>4</v>
      </c>
      <c r="AP221" s="3" t="s">
        <v>4</v>
      </c>
      <c r="AQ221" s="3" t="s">
        <v>4</v>
      </c>
      <c r="AR221" s="3"/>
      <c r="AS221" s="3" t="s">
        <v>5</v>
      </c>
      <c r="AT221" s="3" t="s">
        <v>5</v>
      </c>
      <c r="AU221" s="3" t="s">
        <v>4</v>
      </c>
      <c r="AV221" s="3" t="s">
        <v>4</v>
      </c>
      <c r="AW221" s="3" t="s">
        <v>3</v>
      </c>
      <c r="AX221" s="3" t="s">
        <v>3</v>
      </c>
      <c r="AY221" s="3" t="s">
        <v>3</v>
      </c>
      <c r="AZ221" s="3" t="s">
        <v>4</v>
      </c>
      <c r="BA221" s="3" t="s">
        <v>73</v>
      </c>
    </row>
    <row r="222" spans="1:53" ht="14.4">
      <c r="A222" t="s">
        <v>573</v>
      </c>
      <c r="B222" s="94">
        <v>12206</v>
      </c>
      <c r="C222" s="93" t="s">
        <v>688</v>
      </c>
      <c r="D222" s="88" t="s">
        <v>754</v>
      </c>
      <c r="E222" t="s">
        <v>72</v>
      </c>
      <c r="F222" t="s">
        <v>347</v>
      </c>
      <c r="G222" t="s">
        <v>22</v>
      </c>
      <c r="H222" t="s">
        <v>3</v>
      </c>
      <c r="I222" t="s">
        <v>3</v>
      </c>
      <c r="J222" t="s">
        <v>3</v>
      </c>
      <c r="K222" t="s">
        <v>3</v>
      </c>
      <c r="L222" t="s">
        <v>3</v>
      </c>
      <c r="M222" t="s">
        <v>3</v>
      </c>
      <c r="N222" t="s">
        <v>4</v>
      </c>
      <c r="O222" t="s">
        <v>4</v>
      </c>
      <c r="P222" t="s">
        <v>5</v>
      </c>
      <c r="Q222" t="s">
        <v>12</v>
      </c>
      <c r="R222" t="s">
        <v>4</v>
      </c>
      <c r="S222" t="s">
        <v>3</v>
      </c>
      <c r="T222" t="s">
        <v>3</v>
      </c>
      <c r="U222" t="s">
        <v>5</v>
      </c>
      <c r="V222" t="s">
        <v>9</v>
      </c>
      <c r="W222" t="s">
        <v>9</v>
      </c>
      <c r="X222" t="s">
        <v>3</v>
      </c>
      <c r="Y222" t="s">
        <v>4</v>
      </c>
      <c r="Z222" t="s">
        <v>4</v>
      </c>
      <c r="AA222" t="s">
        <v>3</v>
      </c>
      <c r="AB222" t="s">
        <v>3</v>
      </c>
      <c r="AC222" t="s">
        <v>3</v>
      </c>
      <c r="AD222" t="s">
        <v>4</v>
      </c>
      <c r="AE222" s="3" t="s">
        <v>129</v>
      </c>
      <c r="AF222" s="3" t="str">
        <f>IF(ISNUMBER(SEARCH("Do nothing", Officials_Data[[#This Row],[Column1]])), "Yes", "No")</f>
        <v>No</v>
      </c>
      <c r="AG222" s="98" t="str">
        <f>IF(ISNUMBER(SEARCH("Talk to the colleague about his/her behavior", Officials_Data[[#This Row],[Column1]])), "Yes", "No")</f>
        <v>No</v>
      </c>
      <c r="AH222" s="98" t="str">
        <f>IF(ISNUMBER(SEARCH("Report immediately to direct supervisor", Officials_Data[[#This Row],[Column1]])), "Yes", "No")</f>
        <v>Yes</v>
      </c>
      <c r="AI222" s="3" t="str">
        <f>IF(ISNUMBER(SEARCH("Report immediately to internal investigation body", Officials_Data[[#This Row],[Column1]])), "Yes", "No")</f>
        <v>No</v>
      </c>
      <c r="AJ222" s="3" t="str">
        <f>IF(ISNUMBER(SEARCH("Report immediately to external investigation body", Officials_Data[[#This Row],[Column1]])), "Yes", "No")</f>
        <v>No</v>
      </c>
      <c r="AK222" s="3" t="s">
        <v>14</v>
      </c>
      <c r="AL222" s="3" t="s">
        <v>21</v>
      </c>
      <c r="AM222" s="3" t="s">
        <v>21</v>
      </c>
      <c r="AN222" s="3" t="s">
        <v>3</v>
      </c>
      <c r="AO222" s="3" t="s">
        <v>4</v>
      </c>
      <c r="AP222" s="3" t="s">
        <v>4</v>
      </c>
      <c r="AQ222" s="3" t="s">
        <v>4</v>
      </c>
      <c r="AR222" s="3"/>
      <c r="AS222" s="3" t="s">
        <v>5</v>
      </c>
      <c r="AT222" s="3" t="s">
        <v>5</v>
      </c>
      <c r="AU222" s="3" t="s">
        <v>4</v>
      </c>
      <c r="AV222" s="3" t="s">
        <v>3</v>
      </c>
      <c r="AW222" s="3" t="s">
        <v>3</v>
      </c>
      <c r="AX222" s="3" t="s">
        <v>3</v>
      </c>
      <c r="AY222" s="3" t="s">
        <v>3</v>
      </c>
      <c r="AZ222" s="3" t="s">
        <v>3</v>
      </c>
      <c r="BA222" s="3" t="s">
        <v>73</v>
      </c>
    </row>
    <row r="223" spans="1:53" ht="14.4">
      <c r="A223" t="s">
        <v>574</v>
      </c>
      <c r="B223" s="94">
        <v>12207</v>
      </c>
      <c r="C223" s="93" t="s">
        <v>688</v>
      </c>
      <c r="D223" s="88" t="s">
        <v>754</v>
      </c>
      <c r="E223" t="s">
        <v>72</v>
      </c>
      <c r="F223" t="s">
        <v>347</v>
      </c>
      <c r="G223" t="s">
        <v>22</v>
      </c>
      <c r="H223" t="s">
        <v>3</v>
      </c>
      <c r="I223" t="s">
        <v>3</v>
      </c>
      <c r="J223" t="s">
        <v>4</v>
      </c>
      <c r="K223" t="s">
        <v>3</v>
      </c>
      <c r="L223" t="s">
        <v>4</v>
      </c>
      <c r="M223" t="s">
        <v>4</v>
      </c>
      <c r="N223" t="s">
        <v>4</v>
      </c>
      <c r="O223" t="s">
        <v>4</v>
      </c>
      <c r="P223" t="s">
        <v>5</v>
      </c>
      <c r="Q223" t="s">
        <v>12</v>
      </c>
      <c r="R223" t="s">
        <v>4</v>
      </c>
      <c r="S223" t="s">
        <v>3</v>
      </c>
      <c r="T223" t="s">
        <v>4</v>
      </c>
      <c r="U223" t="s">
        <v>5</v>
      </c>
      <c r="V223" t="s">
        <v>10</v>
      </c>
      <c r="W223" t="s">
        <v>10</v>
      </c>
      <c r="X223" t="s">
        <v>4</v>
      </c>
      <c r="Y223" t="s">
        <v>4</v>
      </c>
      <c r="Z223" t="s">
        <v>4</v>
      </c>
      <c r="AA223" t="s">
        <v>4</v>
      </c>
      <c r="AB223" t="s">
        <v>4</v>
      </c>
      <c r="AC223" t="s">
        <v>4</v>
      </c>
      <c r="AD223" t="s">
        <v>3</v>
      </c>
      <c r="AE223" s="3" t="s">
        <v>760</v>
      </c>
      <c r="AF223" s="3" t="str">
        <f>IF(ISNUMBER(SEARCH("Do nothing", Officials_Data[[#This Row],[Column1]])), "Yes", "No")</f>
        <v>No</v>
      </c>
      <c r="AG223" s="98" t="str">
        <f>IF(ISNUMBER(SEARCH("Talk to the colleague about his/her behavior", Officials_Data[[#This Row],[Column1]])), "Yes", "No")</f>
        <v>Yes</v>
      </c>
      <c r="AH223" s="98" t="str">
        <f>IF(ISNUMBER(SEARCH("Report immediately to direct supervisor", Officials_Data[[#This Row],[Column1]])), "Yes", "No")</f>
        <v>No</v>
      </c>
      <c r="AI223" s="3" t="str">
        <f>IF(ISNUMBER(SEARCH("Report immediately to internal investigation body", Officials_Data[[#This Row],[Column1]])), "Yes", "No")</f>
        <v>Yes</v>
      </c>
      <c r="AJ223" s="3" t="str">
        <f>IF(ISNUMBER(SEARCH("Report immediately to external investigation body", Officials_Data[[#This Row],[Column1]])), "Yes", "No")</f>
        <v>No</v>
      </c>
      <c r="AK223" s="3" t="s">
        <v>14</v>
      </c>
      <c r="AL223" s="3" t="s">
        <v>21</v>
      </c>
      <c r="AM223" s="3" t="s">
        <v>21</v>
      </c>
      <c r="AN223" s="3" t="s">
        <v>4</v>
      </c>
      <c r="AO223" s="3" t="s">
        <v>4</v>
      </c>
      <c r="AP223" s="3" t="s">
        <v>4</v>
      </c>
      <c r="AQ223" s="3" t="s">
        <v>4</v>
      </c>
      <c r="AR223" s="3"/>
      <c r="AS223" s="3" t="s">
        <v>4</v>
      </c>
      <c r="AT223" s="3" t="s">
        <v>3</v>
      </c>
      <c r="AU223" s="3" t="s">
        <v>4</v>
      </c>
      <c r="AV223" s="3" t="s">
        <v>4</v>
      </c>
      <c r="AW223" s="3" t="s">
        <v>3</v>
      </c>
      <c r="AX223" s="3" t="s">
        <v>4</v>
      </c>
      <c r="AY223" s="3" t="s">
        <v>3</v>
      </c>
      <c r="AZ223" s="3" t="s">
        <v>4</v>
      </c>
      <c r="BA223" s="3" t="s">
        <v>75</v>
      </c>
    </row>
    <row r="224" spans="1:53" ht="14.4">
      <c r="A224" t="s">
        <v>575</v>
      </c>
      <c r="B224" s="94">
        <v>12209</v>
      </c>
      <c r="C224" s="93" t="s">
        <v>688</v>
      </c>
      <c r="D224" s="88" t="s">
        <v>754</v>
      </c>
      <c r="E224" t="s">
        <v>74</v>
      </c>
      <c r="F224" t="s">
        <v>350</v>
      </c>
      <c r="G224" t="s">
        <v>22</v>
      </c>
      <c r="H224" t="s">
        <v>4</v>
      </c>
      <c r="I224" t="s">
        <v>3</v>
      </c>
      <c r="J224" t="s">
        <v>4</v>
      </c>
      <c r="K224" t="s">
        <v>4</v>
      </c>
      <c r="L224" t="s">
        <v>4</v>
      </c>
      <c r="M224" t="s">
        <v>3</v>
      </c>
      <c r="N224" t="s">
        <v>4</v>
      </c>
      <c r="O224" t="s">
        <v>4</v>
      </c>
      <c r="P224" t="s">
        <v>5</v>
      </c>
      <c r="Q224" t="s">
        <v>12</v>
      </c>
      <c r="R224" t="s">
        <v>6</v>
      </c>
      <c r="S224" t="s">
        <v>4</v>
      </c>
      <c r="T224" t="s">
        <v>4</v>
      </c>
      <c r="U224" t="s">
        <v>4</v>
      </c>
      <c r="V224" t="s">
        <v>9</v>
      </c>
      <c r="W224" t="s">
        <v>9</v>
      </c>
      <c r="X224" t="s">
        <v>4</v>
      </c>
      <c r="Y224" t="s">
        <v>4</v>
      </c>
      <c r="Z224" t="s">
        <v>4</v>
      </c>
      <c r="AA224" t="s">
        <v>4</v>
      </c>
      <c r="AB224" t="s">
        <v>3</v>
      </c>
      <c r="AC224" t="s">
        <v>4</v>
      </c>
      <c r="AD224" t="s">
        <v>3</v>
      </c>
      <c r="AE224" s="3" t="s">
        <v>129</v>
      </c>
      <c r="AF224" s="3" t="str">
        <f>IF(ISNUMBER(SEARCH("Do nothing", Officials_Data[[#This Row],[Column1]])), "Yes", "No")</f>
        <v>No</v>
      </c>
      <c r="AG224" s="98" t="str">
        <f>IF(ISNUMBER(SEARCH("Talk to the colleague about his/her behavior", Officials_Data[[#This Row],[Column1]])), "Yes", "No")</f>
        <v>No</v>
      </c>
      <c r="AH224" s="98" t="str">
        <f>IF(ISNUMBER(SEARCH("Report immediately to direct supervisor", Officials_Data[[#This Row],[Column1]])), "Yes", "No")</f>
        <v>Yes</v>
      </c>
      <c r="AI224" s="3" t="str">
        <f>IF(ISNUMBER(SEARCH("Report immediately to internal investigation body", Officials_Data[[#This Row],[Column1]])), "Yes", "No")</f>
        <v>No</v>
      </c>
      <c r="AJ224" s="3" t="str">
        <f>IF(ISNUMBER(SEARCH("Report immediately to external investigation body", Officials_Data[[#This Row],[Column1]])), "Yes", "No")</f>
        <v>No</v>
      </c>
      <c r="AK224" s="3" t="s">
        <v>14</v>
      </c>
      <c r="AL224" s="3" t="s">
        <v>21</v>
      </c>
      <c r="AM224" s="3" t="s">
        <v>21</v>
      </c>
      <c r="AN224" s="3" t="s">
        <v>4</v>
      </c>
      <c r="AO224" s="3" t="s">
        <v>4</v>
      </c>
      <c r="AP224" s="3" t="s">
        <v>4</v>
      </c>
      <c r="AQ224" s="3" t="s">
        <v>4</v>
      </c>
      <c r="AR224" s="3"/>
      <c r="AS224" s="3" t="s">
        <v>5</v>
      </c>
      <c r="AT224" s="3" t="s">
        <v>4</v>
      </c>
      <c r="AU224" s="3" t="s">
        <v>5</v>
      </c>
      <c r="AV224" s="3" t="s">
        <v>3</v>
      </c>
      <c r="AW224" s="3" t="s">
        <v>4</v>
      </c>
      <c r="AX224" s="3" t="s">
        <v>4</v>
      </c>
      <c r="AY224" s="3" t="s">
        <v>4</v>
      </c>
      <c r="AZ224" s="3" t="s">
        <v>3</v>
      </c>
      <c r="BA224" s="3" t="s">
        <v>75</v>
      </c>
    </row>
    <row r="225" spans="1:53" ht="14.4">
      <c r="A225" t="s">
        <v>576</v>
      </c>
      <c r="B225" s="94">
        <v>12210</v>
      </c>
      <c r="C225" s="93" t="s">
        <v>688</v>
      </c>
      <c r="D225" s="88" t="s">
        <v>754</v>
      </c>
      <c r="E225" t="s">
        <v>74</v>
      </c>
      <c r="F225" t="s">
        <v>347</v>
      </c>
      <c r="G225" t="s">
        <v>21</v>
      </c>
      <c r="H225" t="s">
        <v>3</v>
      </c>
      <c r="I225" t="s">
        <v>3</v>
      </c>
      <c r="J225" t="s">
        <v>3</v>
      </c>
      <c r="K225" t="s">
        <v>3</v>
      </c>
      <c r="L225" t="s">
        <v>3</v>
      </c>
      <c r="M225" t="s">
        <v>3</v>
      </c>
      <c r="N225" t="s">
        <v>3</v>
      </c>
      <c r="O225" t="s">
        <v>4</v>
      </c>
      <c r="P225" t="s">
        <v>5</v>
      </c>
      <c r="Q225" t="s">
        <v>12</v>
      </c>
      <c r="R225" t="s">
        <v>3</v>
      </c>
      <c r="S225" t="s">
        <v>3</v>
      </c>
      <c r="T225" t="s">
        <v>3</v>
      </c>
      <c r="U225" t="s">
        <v>3</v>
      </c>
      <c r="V225" t="s">
        <v>9</v>
      </c>
      <c r="W225" t="s">
        <v>9</v>
      </c>
      <c r="X225" t="s">
        <v>3</v>
      </c>
      <c r="Y225" t="s">
        <v>5</v>
      </c>
      <c r="Z225" t="s">
        <v>3</v>
      </c>
      <c r="AA225" t="s">
        <v>4</v>
      </c>
      <c r="AB225" t="s">
        <v>3</v>
      </c>
      <c r="AC225" t="s">
        <v>4</v>
      </c>
      <c r="AD225" t="s">
        <v>3</v>
      </c>
      <c r="AE225" s="3" t="s">
        <v>131</v>
      </c>
      <c r="AF225" s="3" t="str">
        <f>IF(ISNUMBER(SEARCH("Do nothing", Officials_Data[[#This Row],[Column1]])), "Yes", "No")</f>
        <v>No</v>
      </c>
      <c r="AG225" s="98" t="str">
        <f>IF(ISNUMBER(SEARCH("Talk to the colleague about his/her behavior", Officials_Data[[#This Row],[Column1]])), "Yes", "No")</f>
        <v>No</v>
      </c>
      <c r="AH225" s="98" t="str">
        <f>IF(ISNUMBER(SEARCH("Report immediately to direct supervisor", Officials_Data[[#This Row],[Column1]])), "Yes", "No")</f>
        <v>No</v>
      </c>
      <c r="AI225" s="3" t="str">
        <f>IF(ISNUMBER(SEARCH("Report immediately to internal investigation body", Officials_Data[[#This Row],[Column1]])), "Yes", "No")</f>
        <v>Yes</v>
      </c>
      <c r="AJ225" s="3" t="str">
        <f>IF(ISNUMBER(SEARCH("Report immediately to external investigation body", Officials_Data[[#This Row],[Column1]])), "Yes", "No")</f>
        <v>No</v>
      </c>
      <c r="AK225" s="3" t="s">
        <v>14</v>
      </c>
      <c r="AL225" s="3" t="s">
        <v>21</v>
      </c>
      <c r="AM225" s="3" t="s">
        <v>21</v>
      </c>
      <c r="AN225" s="3" t="s">
        <v>4</v>
      </c>
      <c r="AO225" s="3" t="s">
        <v>3</v>
      </c>
      <c r="AP225" s="3" t="s">
        <v>3</v>
      </c>
      <c r="AQ225" s="3" t="s">
        <v>3</v>
      </c>
      <c r="AR225" s="3"/>
      <c r="AS225" s="3" t="s">
        <v>3</v>
      </c>
      <c r="AT225" s="3" t="s">
        <v>4</v>
      </c>
      <c r="AU225" s="3" t="s">
        <v>3</v>
      </c>
      <c r="AV225" s="3" t="s">
        <v>3</v>
      </c>
      <c r="AW225" s="3" t="s">
        <v>3</v>
      </c>
      <c r="AX225" s="3" t="s">
        <v>3</v>
      </c>
      <c r="AY225" s="3" t="s">
        <v>3</v>
      </c>
      <c r="AZ225" s="3" t="s">
        <v>3</v>
      </c>
      <c r="BA225" s="3" t="s">
        <v>73</v>
      </c>
    </row>
    <row r="226" spans="1:53" ht="14.4">
      <c r="A226" t="s">
        <v>577</v>
      </c>
      <c r="B226" s="94">
        <v>12212</v>
      </c>
      <c r="C226" s="93" t="s">
        <v>688</v>
      </c>
      <c r="D226" s="88" t="s">
        <v>754</v>
      </c>
      <c r="E226" t="s">
        <v>74</v>
      </c>
      <c r="F226" t="s">
        <v>350</v>
      </c>
      <c r="G226" t="s">
        <v>22</v>
      </c>
      <c r="H226" t="s">
        <v>4</v>
      </c>
      <c r="I226" t="s">
        <v>3</v>
      </c>
      <c r="J226" t="s">
        <v>4</v>
      </c>
      <c r="K226" t="s">
        <v>4</v>
      </c>
      <c r="L226" t="s">
        <v>3</v>
      </c>
      <c r="M226" t="s">
        <v>3</v>
      </c>
      <c r="N226" t="s">
        <v>4</v>
      </c>
      <c r="O226" t="s">
        <v>4</v>
      </c>
      <c r="P226" t="s">
        <v>5</v>
      </c>
      <c r="Q226" t="s">
        <v>11</v>
      </c>
      <c r="R226" t="s">
        <v>4</v>
      </c>
      <c r="S226" t="s">
        <v>4</v>
      </c>
      <c r="T226" t="s">
        <v>4</v>
      </c>
      <c r="U226" t="s">
        <v>4</v>
      </c>
      <c r="V226" t="s">
        <v>9</v>
      </c>
      <c r="W226" t="s">
        <v>9</v>
      </c>
      <c r="X226" t="s">
        <v>4</v>
      </c>
      <c r="Y226" t="s">
        <v>5</v>
      </c>
      <c r="Z226" t="s">
        <v>4</v>
      </c>
      <c r="AA226" t="s">
        <v>4</v>
      </c>
      <c r="AB226" t="s">
        <v>3</v>
      </c>
      <c r="AC226" t="s">
        <v>4</v>
      </c>
      <c r="AD226" t="s">
        <v>4</v>
      </c>
      <c r="AE226" s="3" t="s">
        <v>129</v>
      </c>
      <c r="AF226" s="3" t="str">
        <f>IF(ISNUMBER(SEARCH("Do nothing", Officials_Data[[#This Row],[Column1]])), "Yes", "No")</f>
        <v>No</v>
      </c>
      <c r="AG226" s="98" t="str">
        <f>IF(ISNUMBER(SEARCH("Talk to the colleague about his/her behavior", Officials_Data[[#This Row],[Column1]])), "Yes", "No")</f>
        <v>No</v>
      </c>
      <c r="AH226" s="98" t="str">
        <f>IF(ISNUMBER(SEARCH("Report immediately to direct supervisor", Officials_Data[[#This Row],[Column1]])), "Yes", "No")</f>
        <v>Yes</v>
      </c>
      <c r="AI226" s="3" t="str">
        <f>IF(ISNUMBER(SEARCH("Report immediately to internal investigation body", Officials_Data[[#This Row],[Column1]])), "Yes", "No")</f>
        <v>No</v>
      </c>
      <c r="AJ226" s="3" t="str">
        <f>IF(ISNUMBER(SEARCH("Report immediately to external investigation body", Officials_Data[[#This Row],[Column1]])), "Yes", "No")</f>
        <v>No</v>
      </c>
      <c r="AK226" s="3" t="s">
        <v>14</v>
      </c>
      <c r="AL226" s="3" t="s">
        <v>21</v>
      </c>
      <c r="AM226" s="3" t="s">
        <v>21</v>
      </c>
      <c r="AN226" s="3" t="s">
        <v>4</v>
      </c>
      <c r="AO226" s="3" t="s">
        <v>4</v>
      </c>
      <c r="AP226" s="3" t="s">
        <v>4</v>
      </c>
      <c r="AQ226" s="3" t="s">
        <v>4</v>
      </c>
      <c r="AR226" s="3"/>
      <c r="AS226" s="3" t="s">
        <v>5</v>
      </c>
      <c r="AT226" s="3" t="s">
        <v>4</v>
      </c>
      <c r="AU226" s="3" t="s">
        <v>5</v>
      </c>
      <c r="AV226" s="3" t="s">
        <v>4</v>
      </c>
      <c r="AW226" s="3" t="s">
        <v>4</v>
      </c>
      <c r="AX226" s="3" t="s">
        <v>4</v>
      </c>
      <c r="AY226" s="3" t="s">
        <v>4</v>
      </c>
      <c r="AZ226" s="3" t="s">
        <v>4</v>
      </c>
      <c r="BA226" s="3" t="s">
        <v>75</v>
      </c>
    </row>
    <row r="227" spans="1:53" ht="14.4">
      <c r="A227" t="s">
        <v>578</v>
      </c>
      <c r="B227" s="94">
        <v>12213</v>
      </c>
      <c r="C227" s="93" t="s">
        <v>688</v>
      </c>
      <c r="D227" s="88" t="s">
        <v>754</v>
      </c>
      <c r="E227" t="s">
        <v>74</v>
      </c>
      <c r="F227" t="s">
        <v>350</v>
      </c>
      <c r="G227" t="s">
        <v>21</v>
      </c>
      <c r="H227" t="s">
        <v>3</v>
      </c>
      <c r="I227" t="s">
        <v>3</v>
      </c>
      <c r="J227" t="s">
        <v>3</v>
      </c>
      <c r="K227" t="s">
        <v>3</v>
      </c>
      <c r="L227" t="s">
        <v>4</v>
      </c>
      <c r="M227" t="s">
        <v>3</v>
      </c>
      <c r="N227" t="s">
        <v>3</v>
      </c>
      <c r="O227" t="s">
        <v>4</v>
      </c>
      <c r="P227" t="s">
        <v>5</v>
      </c>
      <c r="Q227" t="s">
        <v>12</v>
      </c>
      <c r="R227" t="s">
        <v>4</v>
      </c>
      <c r="S227" t="s">
        <v>4</v>
      </c>
      <c r="T227" t="s">
        <v>3</v>
      </c>
      <c r="U227" t="s">
        <v>4</v>
      </c>
      <c r="V227" t="s">
        <v>9</v>
      </c>
      <c r="W227" t="s">
        <v>9</v>
      </c>
      <c r="X227" t="s">
        <v>4</v>
      </c>
      <c r="Y227" t="s">
        <v>3</v>
      </c>
      <c r="Z227" t="s">
        <v>4</v>
      </c>
      <c r="AA227" t="s">
        <v>3</v>
      </c>
      <c r="AB227" t="s">
        <v>3</v>
      </c>
      <c r="AC227" t="s">
        <v>4</v>
      </c>
      <c r="AD227" t="s">
        <v>4</v>
      </c>
      <c r="AE227" s="3" t="s">
        <v>129</v>
      </c>
      <c r="AF227" s="3" t="str">
        <f>IF(ISNUMBER(SEARCH("Do nothing", Officials_Data[[#This Row],[Column1]])), "Yes", "No")</f>
        <v>No</v>
      </c>
      <c r="AG227" s="98" t="str">
        <f>IF(ISNUMBER(SEARCH("Talk to the colleague about his/her behavior", Officials_Data[[#This Row],[Column1]])), "Yes", "No")</f>
        <v>No</v>
      </c>
      <c r="AH227" s="98" t="str">
        <f>IF(ISNUMBER(SEARCH("Report immediately to direct supervisor", Officials_Data[[#This Row],[Column1]])), "Yes", "No")</f>
        <v>Yes</v>
      </c>
      <c r="AI227" s="3" t="str">
        <f>IF(ISNUMBER(SEARCH("Report immediately to internal investigation body", Officials_Data[[#This Row],[Column1]])), "Yes", "No")</f>
        <v>No</v>
      </c>
      <c r="AJ227" s="3" t="str">
        <f>IF(ISNUMBER(SEARCH("Report immediately to external investigation body", Officials_Data[[#This Row],[Column1]])), "Yes", "No")</f>
        <v>No</v>
      </c>
      <c r="AK227" s="3" t="s">
        <v>14</v>
      </c>
      <c r="AL227" s="3" t="s">
        <v>21</v>
      </c>
      <c r="AM227" s="3" t="s">
        <v>21</v>
      </c>
      <c r="AN227" s="3" t="s">
        <v>4</v>
      </c>
      <c r="AO227" s="3" t="s">
        <v>4</v>
      </c>
      <c r="AP227" s="3" t="s">
        <v>5</v>
      </c>
      <c r="AQ227" s="3" t="s">
        <v>4</v>
      </c>
      <c r="AR227" s="3"/>
      <c r="AS227" s="3" t="s">
        <v>4</v>
      </c>
      <c r="AT227" s="3" t="s">
        <v>5</v>
      </c>
      <c r="AU227" s="3" t="s">
        <v>4</v>
      </c>
      <c r="AV227" s="3" t="s">
        <v>4</v>
      </c>
      <c r="AW227" s="3" t="s">
        <v>3</v>
      </c>
      <c r="AX227" s="3" t="s">
        <v>4</v>
      </c>
      <c r="AY227" s="3" t="s">
        <v>4</v>
      </c>
      <c r="AZ227" s="3" t="s">
        <v>3</v>
      </c>
      <c r="BA227" s="3" t="s">
        <v>75</v>
      </c>
    </row>
    <row r="228" spans="1:53" ht="14.4">
      <c r="A228" t="s">
        <v>579</v>
      </c>
      <c r="B228" s="94">
        <v>12216</v>
      </c>
      <c r="C228" s="93" t="s">
        <v>719</v>
      </c>
      <c r="D228" s="88" t="s">
        <v>754</v>
      </c>
      <c r="E228" t="s">
        <v>74</v>
      </c>
      <c r="F228" t="s">
        <v>346</v>
      </c>
      <c r="G228" t="s">
        <v>21</v>
      </c>
      <c r="H228" t="s">
        <v>4</v>
      </c>
      <c r="I228" t="s">
        <v>4</v>
      </c>
      <c r="J228" t="s">
        <v>4</v>
      </c>
      <c r="K228" t="s">
        <v>4</v>
      </c>
      <c r="L228" t="s">
        <v>3</v>
      </c>
      <c r="M228" t="s">
        <v>4</v>
      </c>
      <c r="N228" t="s">
        <v>4</v>
      </c>
      <c r="O228" t="s">
        <v>4</v>
      </c>
      <c r="P228" t="s">
        <v>4</v>
      </c>
      <c r="Q228" t="s">
        <v>11</v>
      </c>
      <c r="R228" t="s">
        <v>5</v>
      </c>
      <c r="S228" t="s">
        <v>5</v>
      </c>
      <c r="T228" t="s">
        <v>4</v>
      </c>
      <c r="U228" t="s">
        <v>4</v>
      </c>
      <c r="V228" t="s">
        <v>10</v>
      </c>
      <c r="W228" t="s">
        <v>10</v>
      </c>
      <c r="X228" t="s">
        <v>4</v>
      </c>
      <c r="Y228" t="s">
        <v>4</v>
      </c>
      <c r="Z228" t="s">
        <v>4</v>
      </c>
      <c r="AA228" t="s">
        <v>5</v>
      </c>
      <c r="AB228" t="s">
        <v>4</v>
      </c>
      <c r="AC228" t="s">
        <v>4</v>
      </c>
      <c r="AD228" t="s">
        <v>4</v>
      </c>
      <c r="AE228" s="3" t="s">
        <v>755</v>
      </c>
      <c r="AF228" s="3" t="str">
        <f>IF(ISNUMBER(SEARCH("Do nothing", Officials_Data[[#This Row],[Column1]])), "Yes", "No")</f>
        <v>No</v>
      </c>
      <c r="AG228" s="98" t="str">
        <f>IF(ISNUMBER(SEARCH("Talk to the colleague about his/her behavior", Officials_Data[[#This Row],[Column1]])), "Yes", "No")</f>
        <v>Yes</v>
      </c>
      <c r="AH228" s="98" t="str">
        <f>IF(ISNUMBER(SEARCH("Report immediately to direct supervisor", Officials_Data[[#This Row],[Column1]])), "Yes", "No")</f>
        <v>No</v>
      </c>
      <c r="AI228" s="3" t="str">
        <f>IF(ISNUMBER(SEARCH("Report immediately to internal investigation body", Officials_Data[[#This Row],[Column1]])), "Yes", "No")</f>
        <v>No</v>
      </c>
      <c r="AJ228" s="3" t="str">
        <f>IF(ISNUMBER(SEARCH("Report immediately to external investigation body", Officials_Data[[#This Row],[Column1]])), "Yes", "No")</f>
        <v>No</v>
      </c>
      <c r="AK228" s="3" t="s">
        <v>20</v>
      </c>
      <c r="AL228" s="3" t="s">
        <v>21</v>
      </c>
      <c r="AM228" s="3" t="s">
        <v>21</v>
      </c>
      <c r="AN228" s="3" t="s">
        <v>4</v>
      </c>
      <c r="AO228" s="3" t="s">
        <v>5</v>
      </c>
      <c r="AP228" s="3" t="s">
        <v>5</v>
      </c>
      <c r="AQ228" s="3" t="s">
        <v>4</v>
      </c>
      <c r="AR228" s="3"/>
      <c r="AS228" s="3" t="s">
        <v>5</v>
      </c>
      <c r="AT228" s="3" t="s">
        <v>3</v>
      </c>
      <c r="AU228" s="3" t="s">
        <v>5</v>
      </c>
      <c r="AV228" s="3" t="s">
        <v>5</v>
      </c>
      <c r="AW228" s="3" t="s">
        <v>3</v>
      </c>
      <c r="AX228" s="3" t="s">
        <v>4</v>
      </c>
      <c r="AY228" s="3" t="s">
        <v>4</v>
      </c>
      <c r="AZ228" s="3" t="s">
        <v>3</v>
      </c>
      <c r="BA228" s="3" t="s">
        <v>73</v>
      </c>
    </row>
    <row r="229" spans="1:53" ht="14.4">
      <c r="A229" t="s">
        <v>580</v>
      </c>
      <c r="B229" s="94">
        <v>12220</v>
      </c>
      <c r="C229" s="93" t="s">
        <v>720</v>
      </c>
      <c r="D229" s="88" t="s">
        <v>754</v>
      </c>
      <c r="E229" t="s">
        <v>72</v>
      </c>
      <c r="F229" t="s">
        <v>347</v>
      </c>
      <c r="G229" t="s">
        <v>22</v>
      </c>
      <c r="H229" t="s">
        <v>3</v>
      </c>
      <c r="I229" t="s">
        <v>4</v>
      </c>
      <c r="J229" t="s">
        <v>4</v>
      </c>
      <c r="K229" t="s">
        <v>3</v>
      </c>
      <c r="L229" t="s">
        <v>4</v>
      </c>
      <c r="M229" t="s">
        <v>5</v>
      </c>
      <c r="N229" t="s">
        <v>4</v>
      </c>
      <c r="O229" t="s">
        <v>4</v>
      </c>
      <c r="P229" t="s">
        <v>6</v>
      </c>
      <c r="Q229" t="s">
        <v>12</v>
      </c>
      <c r="R229" t="s">
        <v>4</v>
      </c>
      <c r="S229" t="s">
        <v>4</v>
      </c>
      <c r="T229" t="s">
        <v>4</v>
      </c>
      <c r="U229" t="s">
        <v>5</v>
      </c>
      <c r="V229" t="s">
        <v>10</v>
      </c>
      <c r="W229" t="s">
        <v>10</v>
      </c>
      <c r="X229" t="s">
        <v>4</v>
      </c>
      <c r="Y229" t="s">
        <v>5</v>
      </c>
      <c r="Z229" t="s">
        <v>3</v>
      </c>
      <c r="AA229" t="s">
        <v>3</v>
      </c>
      <c r="AB229" t="s">
        <v>4</v>
      </c>
      <c r="AC229" t="s">
        <v>4</v>
      </c>
      <c r="AD229" t="s">
        <v>4</v>
      </c>
      <c r="AE229" s="3" t="s">
        <v>756</v>
      </c>
      <c r="AF229" s="3" t="str">
        <f>IF(ISNUMBER(SEARCH("Do nothing", Officials_Data[[#This Row],[Column1]])), "Yes", "No")</f>
        <v>No</v>
      </c>
      <c r="AG229" s="98" t="str">
        <f>IF(ISNUMBER(SEARCH("Talk to the colleague about his/her behavior", Officials_Data[[#This Row],[Column1]])), "Yes", "No")</f>
        <v>Yes</v>
      </c>
      <c r="AH229" s="98" t="str">
        <f>IF(ISNUMBER(SEARCH("Report immediately to direct supervisor", Officials_Data[[#This Row],[Column1]])), "Yes", "No")</f>
        <v>Yes</v>
      </c>
      <c r="AI229" s="3" t="str">
        <f>IF(ISNUMBER(SEARCH("Report immediately to internal investigation body", Officials_Data[[#This Row],[Column1]])), "Yes", "No")</f>
        <v>No</v>
      </c>
      <c r="AJ229" s="3" t="str">
        <f>IF(ISNUMBER(SEARCH("Report immediately to external investigation body", Officials_Data[[#This Row],[Column1]])), "Yes", "No")</f>
        <v>No</v>
      </c>
      <c r="AK229" s="3" t="s">
        <v>14</v>
      </c>
      <c r="AL229" s="3" t="s">
        <v>21</v>
      </c>
      <c r="AM229" s="3" t="s">
        <v>21</v>
      </c>
      <c r="AN229" s="3" t="s">
        <v>4</v>
      </c>
      <c r="AO229" s="3" t="s">
        <v>4</v>
      </c>
      <c r="AP229" s="3" t="s">
        <v>3</v>
      </c>
      <c r="AQ229" s="3" t="s">
        <v>3</v>
      </c>
      <c r="AR229" s="3"/>
      <c r="AS229" s="3" t="s">
        <v>4</v>
      </c>
      <c r="AT229" s="3" t="s">
        <v>6</v>
      </c>
      <c r="AU229" s="3" t="s">
        <v>4</v>
      </c>
      <c r="AV229" s="3" t="s">
        <v>3</v>
      </c>
      <c r="AW229" s="3" t="s">
        <v>3</v>
      </c>
      <c r="AX229" s="3" t="s">
        <v>3</v>
      </c>
      <c r="AY229" s="3" t="s">
        <v>4</v>
      </c>
      <c r="AZ229" s="3" t="s">
        <v>4</v>
      </c>
      <c r="BA229" s="3" t="s">
        <v>73</v>
      </c>
    </row>
    <row r="230" spans="1:53" ht="14.4">
      <c r="A230" t="s">
        <v>581</v>
      </c>
      <c r="B230" s="94">
        <v>12222</v>
      </c>
      <c r="C230" s="93" t="s">
        <v>721</v>
      </c>
      <c r="D230" s="88" t="s">
        <v>754</v>
      </c>
      <c r="E230" t="s">
        <v>72</v>
      </c>
      <c r="F230" t="s">
        <v>350</v>
      </c>
      <c r="G230" t="s">
        <v>21</v>
      </c>
      <c r="H230" t="s">
        <v>3</v>
      </c>
      <c r="I230" t="s">
        <v>3</v>
      </c>
      <c r="J230" t="s">
        <v>4</v>
      </c>
      <c r="K230" t="s">
        <v>3</v>
      </c>
      <c r="L230" t="s">
        <v>4</v>
      </c>
      <c r="M230" t="s">
        <v>4</v>
      </c>
      <c r="N230" t="s">
        <v>4</v>
      </c>
      <c r="O230" t="s">
        <v>4</v>
      </c>
      <c r="P230" t="s">
        <v>5</v>
      </c>
      <c r="Q230" t="s">
        <v>11</v>
      </c>
      <c r="R230" t="s">
        <v>5</v>
      </c>
      <c r="S230" t="s">
        <v>5</v>
      </c>
      <c r="T230" t="s">
        <v>4</v>
      </c>
      <c r="U230" t="s">
        <v>5</v>
      </c>
      <c r="V230" t="s">
        <v>10</v>
      </c>
      <c r="W230" t="s">
        <v>9</v>
      </c>
      <c r="X230" t="s">
        <v>3</v>
      </c>
      <c r="Y230" t="s">
        <v>3</v>
      </c>
      <c r="Z230" t="s">
        <v>4</v>
      </c>
      <c r="AA230" t="s">
        <v>3</v>
      </c>
      <c r="AB230" t="s">
        <v>5</v>
      </c>
      <c r="AC230" t="s">
        <v>4</v>
      </c>
      <c r="AD230" t="s">
        <v>5</v>
      </c>
      <c r="AE230" s="3" t="s">
        <v>129</v>
      </c>
      <c r="AF230" s="3" t="str">
        <f>IF(ISNUMBER(SEARCH("Do nothing", Officials_Data[[#This Row],[Column1]])), "Yes", "No")</f>
        <v>No</v>
      </c>
      <c r="AG230" s="98" t="str">
        <f>IF(ISNUMBER(SEARCH("Talk to the colleague about his/her behavior", Officials_Data[[#This Row],[Column1]])), "Yes", "No")</f>
        <v>No</v>
      </c>
      <c r="AH230" s="98" t="str">
        <f>IF(ISNUMBER(SEARCH("Report immediately to direct supervisor", Officials_Data[[#This Row],[Column1]])), "Yes", "No")</f>
        <v>Yes</v>
      </c>
      <c r="AI230" s="3" t="str">
        <f>IF(ISNUMBER(SEARCH("Report immediately to internal investigation body", Officials_Data[[#This Row],[Column1]])), "Yes", "No")</f>
        <v>No</v>
      </c>
      <c r="AJ230" s="3" t="str">
        <f>IF(ISNUMBER(SEARCH("Report immediately to external investigation body", Officials_Data[[#This Row],[Column1]])), "Yes", "No")</f>
        <v>No</v>
      </c>
      <c r="AK230" s="3" t="s">
        <v>14</v>
      </c>
      <c r="AL230" s="3" t="s">
        <v>21</v>
      </c>
      <c r="AM230" s="3" t="s">
        <v>21</v>
      </c>
      <c r="AN230" s="3" t="s">
        <v>3</v>
      </c>
      <c r="AO230" s="3" t="s">
        <v>4</v>
      </c>
      <c r="AP230" s="3" t="s">
        <v>4</v>
      </c>
      <c r="AQ230" s="3" t="s">
        <v>3</v>
      </c>
      <c r="AR230" s="3"/>
      <c r="AS230" s="3" t="s">
        <v>4</v>
      </c>
      <c r="AT230" s="3" t="s">
        <v>3</v>
      </c>
      <c r="AU230" s="3" t="s">
        <v>3</v>
      </c>
      <c r="AV230" s="3" t="s">
        <v>3</v>
      </c>
      <c r="AW230" s="3" t="s">
        <v>3</v>
      </c>
      <c r="AX230" s="3" t="s">
        <v>4</v>
      </c>
      <c r="AY230" s="3" t="s">
        <v>3</v>
      </c>
      <c r="AZ230" s="3" t="s">
        <v>3</v>
      </c>
      <c r="BA230" s="3" t="s">
        <v>73</v>
      </c>
    </row>
    <row r="231" spans="1:53" ht="14.4">
      <c r="A231" t="s">
        <v>582</v>
      </c>
      <c r="B231" s="94">
        <v>12223</v>
      </c>
      <c r="C231" s="93" t="s">
        <v>688</v>
      </c>
      <c r="D231" s="88" t="s">
        <v>754</v>
      </c>
      <c r="E231" t="s">
        <v>74</v>
      </c>
      <c r="F231" t="s">
        <v>347</v>
      </c>
      <c r="G231" t="s">
        <v>21</v>
      </c>
      <c r="H231" t="s">
        <v>3</v>
      </c>
      <c r="I231" t="s">
        <v>3</v>
      </c>
      <c r="J231" t="s">
        <v>3</v>
      </c>
      <c r="K231" t="s">
        <v>4</v>
      </c>
      <c r="L231" t="s">
        <v>5</v>
      </c>
      <c r="M231" t="s">
        <v>3</v>
      </c>
      <c r="N231" t="s">
        <v>3</v>
      </c>
      <c r="O231" t="s">
        <v>5</v>
      </c>
      <c r="P231" t="s">
        <v>5</v>
      </c>
      <c r="Q231" t="s">
        <v>11</v>
      </c>
      <c r="R231" t="s">
        <v>4</v>
      </c>
      <c r="S231" t="s">
        <v>4</v>
      </c>
      <c r="T231" t="s">
        <v>4</v>
      </c>
      <c r="U231" t="s">
        <v>4</v>
      </c>
      <c r="V231" t="s">
        <v>9</v>
      </c>
      <c r="W231" t="s">
        <v>9</v>
      </c>
      <c r="X231" t="s">
        <v>4</v>
      </c>
      <c r="Y231" t="s">
        <v>3</v>
      </c>
      <c r="Z231" t="s">
        <v>4</v>
      </c>
      <c r="AA231" t="s">
        <v>4</v>
      </c>
      <c r="AB231" t="s">
        <v>3</v>
      </c>
      <c r="AC231" t="s">
        <v>3</v>
      </c>
      <c r="AD231" t="s">
        <v>4</v>
      </c>
      <c r="AE231" s="3" t="s">
        <v>129</v>
      </c>
      <c r="AF231" s="3" t="str">
        <f>IF(ISNUMBER(SEARCH("Do nothing", Officials_Data[[#This Row],[Column1]])), "Yes", "No")</f>
        <v>No</v>
      </c>
      <c r="AG231" s="98" t="str">
        <f>IF(ISNUMBER(SEARCH("Talk to the colleague about his/her behavior", Officials_Data[[#This Row],[Column1]])), "Yes", "No")</f>
        <v>No</v>
      </c>
      <c r="AH231" s="98" t="str">
        <f>IF(ISNUMBER(SEARCH("Report immediately to direct supervisor", Officials_Data[[#This Row],[Column1]])), "Yes", "No")</f>
        <v>Yes</v>
      </c>
      <c r="AI231" s="3" t="str">
        <f>IF(ISNUMBER(SEARCH("Report immediately to internal investigation body", Officials_Data[[#This Row],[Column1]])), "Yes", "No")</f>
        <v>No</v>
      </c>
      <c r="AJ231" s="3" t="str">
        <f>IF(ISNUMBER(SEARCH("Report immediately to external investigation body", Officials_Data[[#This Row],[Column1]])), "Yes", "No")</f>
        <v>No</v>
      </c>
      <c r="AK231" s="3" t="s">
        <v>14</v>
      </c>
      <c r="AL231" s="3" t="s">
        <v>21</v>
      </c>
      <c r="AM231" s="3" t="s">
        <v>21</v>
      </c>
      <c r="AN231" s="3" t="s">
        <v>4</v>
      </c>
      <c r="AO231" s="3" t="s">
        <v>4</v>
      </c>
      <c r="AP231" s="3" t="s">
        <v>4</v>
      </c>
      <c r="AQ231" s="3" t="s">
        <v>3</v>
      </c>
      <c r="AR231" s="3"/>
      <c r="AS231" s="3" t="s">
        <v>3</v>
      </c>
      <c r="AT231" s="3" t="s">
        <v>3</v>
      </c>
      <c r="AU231" s="3" t="s">
        <v>5</v>
      </c>
      <c r="AV231" s="3" t="s">
        <v>4</v>
      </c>
      <c r="AW231" s="3" t="s">
        <v>4</v>
      </c>
      <c r="AX231" s="3" t="s">
        <v>5</v>
      </c>
      <c r="AY231" s="3" t="s">
        <v>3</v>
      </c>
      <c r="AZ231" s="3" t="s">
        <v>4</v>
      </c>
      <c r="BA231" s="3" t="s">
        <v>73</v>
      </c>
    </row>
    <row r="232" spans="1:53" ht="14.4">
      <c r="A232" t="s">
        <v>583</v>
      </c>
      <c r="B232" s="94">
        <v>12224</v>
      </c>
      <c r="C232" s="93" t="s">
        <v>722</v>
      </c>
      <c r="D232" s="88" t="s">
        <v>754</v>
      </c>
      <c r="E232" t="s">
        <v>72</v>
      </c>
      <c r="F232" t="s">
        <v>350</v>
      </c>
      <c r="G232" t="s">
        <v>22</v>
      </c>
      <c r="H232" t="s">
        <v>4</v>
      </c>
      <c r="I232" t="s">
        <v>4</v>
      </c>
      <c r="J232" t="s">
        <v>4</v>
      </c>
      <c r="K232" t="s">
        <v>3</v>
      </c>
      <c r="L232" t="s">
        <v>3</v>
      </c>
      <c r="M232" t="s">
        <v>4</v>
      </c>
      <c r="N232" t="s">
        <v>4</v>
      </c>
      <c r="O232" t="s">
        <v>4</v>
      </c>
      <c r="P232" t="s">
        <v>6</v>
      </c>
      <c r="Q232" t="s">
        <v>12</v>
      </c>
      <c r="R232" t="s">
        <v>4</v>
      </c>
      <c r="S232" t="s">
        <v>4</v>
      </c>
      <c r="T232" t="s">
        <v>4</v>
      </c>
      <c r="U232" t="s">
        <v>4</v>
      </c>
      <c r="V232" t="s">
        <v>9</v>
      </c>
      <c r="W232" t="s">
        <v>9</v>
      </c>
      <c r="X232" t="s">
        <v>3</v>
      </c>
      <c r="Y232" t="s">
        <v>4</v>
      </c>
      <c r="Z232" t="s">
        <v>4</v>
      </c>
      <c r="AA232" t="s">
        <v>4</v>
      </c>
      <c r="AB232" t="s">
        <v>4</v>
      </c>
      <c r="AC232" t="s">
        <v>4</v>
      </c>
      <c r="AD232" t="s">
        <v>4</v>
      </c>
      <c r="AE232" s="3" t="s">
        <v>129</v>
      </c>
      <c r="AF232" s="3" t="str">
        <f>IF(ISNUMBER(SEARCH("Do nothing", Officials_Data[[#This Row],[Column1]])), "Yes", "No")</f>
        <v>No</v>
      </c>
      <c r="AG232" s="98" t="str">
        <f>IF(ISNUMBER(SEARCH("Talk to the colleague about his/her behavior", Officials_Data[[#This Row],[Column1]])), "Yes", "No")</f>
        <v>No</v>
      </c>
      <c r="AH232" s="98" t="str">
        <f>IF(ISNUMBER(SEARCH("Report immediately to direct supervisor", Officials_Data[[#This Row],[Column1]])), "Yes", "No")</f>
        <v>Yes</v>
      </c>
      <c r="AI232" s="3" t="str">
        <f>IF(ISNUMBER(SEARCH("Report immediately to internal investigation body", Officials_Data[[#This Row],[Column1]])), "Yes", "No")</f>
        <v>No</v>
      </c>
      <c r="AJ232" s="3" t="str">
        <f>IF(ISNUMBER(SEARCH("Report immediately to external investigation body", Officials_Data[[#This Row],[Column1]])), "Yes", "No")</f>
        <v>No</v>
      </c>
      <c r="AK232" s="3" t="s">
        <v>14</v>
      </c>
      <c r="AL232" s="3" t="s">
        <v>21</v>
      </c>
      <c r="AM232" s="3" t="s">
        <v>21</v>
      </c>
      <c r="AN232" s="3" t="s">
        <v>4</v>
      </c>
      <c r="AO232" s="3" t="s">
        <v>4</v>
      </c>
      <c r="AP232" s="3" t="s">
        <v>4</v>
      </c>
      <c r="AQ232" s="3" t="s">
        <v>4</v>
      </c>
      <c r="AR232" s="3"/>
      <c r="AS232" s="3" t="s">
        <v>4</v>
      </c>
      <c r="AT232" s="3" t="s">
        <v>4</v>
      </c>
      <c r="AU232" s="3" t="s">
        <v>4</v>
      </c>
      <c r="AV232" s="3" t="s">
        <v>4</v>
      </c>
      <c r="AW232" s="3" t="s">
        <v>4</v>
      </c>
      <c r="AX232" s="3" t="s">
        <v>4</v>
      </c>
      <c r="AY232" s="3" t="s">
        <v>3</v>
      </c>
      <c r="AZ232" s="3" t="s">
        <v>3</v>
      </c>
      <c r="BA232" s="3" t="s">
        <v>73</v>
      </c>
    </row>
    <row r="233" spans="1:53" ht="14.4">
      <c r="A233" t="s">
        <v>584</v>
      </c>
      <c r="B233" s="94">
        <v>12225</v>
      </c>
      <c r="C233" s="93" t="s">
        <v>723</v>
      </c>
      <c r="D233" s="88" t="s">
        <v>754</v>
      </c>
      <c r="E233" t="s">
        <v>74</v>
      </c>
      <c r="F233" t="s">
        <v>346</v>
      </c>
      <c r="G233" t="s">
        <v>21</v>
      </c>
      <c r="H233" t="s">
        <v>4</v>
      </c>
      <c r="I233" t="s">
        <v>4</v>
      </c>
      <c r="J233" t="s">
        <v>4</v>
      </c>
      <c r="K233" t="s">
        <v>4</v>
      </c>
      <c r="L233" t="s">
        <v>4</v>
      </c>
      <c r="M233" t="s">
        <v>4</v>
      </c>
      <c r="N233" t="s">
        <v>4</v>
      </c>
      <c r="O233" t="s">
        <v>4</v>
      </c>
      <c r="P233" t="s">
        <v>4</v>
      </c>
      <c r="Q233" t="s">
        <v>11</v>
      </c>
      <c r="R233" t="s">
        <v>4</v>
      </c>
      <c r="S233" t="s">
        <v>4</v>
      </c>
      <c r="T233" t="s">
        <v>3</v>
      </c>
      <c r="U233" t="s">
        <v>5</v>
      </c>
      <c r="V233" t="s">
        <v>9</v>
      </c>
      <c r="W233" t="s">
        <v>9</v>
      </c>
      <c r="X233" t="s">
        <v>4</v>
      </c>
      <c r="Y233" t="s">
        <v>5</v>
      </c>
      <c r="Z233" t="s">
        <v>4</v>
      </c>
      <c r="AA233" t="s">
        <v>4</v>
      </c>
      <c r="AB233" t="s">
        <v>4</v>
      </c>
      <c r="AC233" t="s">
        <v>4</v>
      </c>
      <c r="AD233" t="s">
        <v>4</v>
      </c>
      <c r="AE233" s="3" t="s">
        <v>129</v>
      </c>
      <c r="AF233" s="3" t="str">
        <f>IF(ISNUMBER(SEARCH("Do nothing", Officials_Data[[#This Row],[Column1]])), "Yes", "No")</f>
        <v>No</v>
      </c>
      <c r="AG233" s="98" t="str">
        <f>IF(ISNUMBER(SEARCH("Talk to the colleague about his/her behavior", Officials_Data[[#This Row],[Column1]])), "Yes", "No")</f>
        <v>No</v>
      </c>
      <c r="AH233" s="98" t="str">
        <f>IF(ISNUMBER(SEARCH("Report immediately to direct supervisor", Officials_Data[[#This Row],[Column1]])), "Yes", "No")</f>
        <v>Yes</v>
      </c>
      <c r="AI233" s="3" t="str">
        <f>IF(ISNUMBER(SEARCH("Report immediately to internal investigation body", Officials_Data[[#This Row],[Column1]])), "Yes", "No")</f>
        <v>No</v>
      </c>
      <c r="AJ233" s="3" t="str">
        <f>IF(ISNUMBER(SEARCH("Report immediately to external investigation body", Officials_Data[[#This Row],[Column1]])), "Yes", "No")</f>
        <v>No</v>
      </c>
      <c r="AK233" s="3" t="s">
        <v>20</v>
      </c>
      <c r="AL233" s="3" t="s">
        <v>21</v>
      </c>
      <c r="AM233" s="3" t="s">
        <v>21</v>
      </c>
      <c r="AN233" s="3" t="s">
        <v>4</v>
      </c>
      <c r="AO233" s="3" t="s">
        <v>4</v>
      </c>
      <c r="AP233" s="3" t="s">
        <v>4</v>
      </c>
      <c r="AQ233" s="3" t="s">
        <v>3</v>
      </c>
      <c r="AR233" s="3"/>
      <c r="AS233" s="3" t="s">
        <v>5</v>
      </c>
      <c r="AT233" s="3" t="s">
        <v>3</v>
      </c>
      <c r="AU233" s="3" t="s">
        <v>4</v>
      </c>
      <c r="AV233" s="3" t="s">
        <v>4</v>
      </c>
      <c r="AW233" s="3" t="s">
        <v>4</v>
      </c>
      <c r="AX233" s="3" t="s">
        <v>4</v>
      </c>
      <c r="AY233" s="3" t="s">
        <v>3</v>
      </c>
      <c r="AZ233" s="3" t="s">
        <v>3</v>
      </c>
      <c r="BA233" s="3" t="s">
        <v>75</v>
      </c>
    </row>
    <row r="234" spans="1:53" ht="14.4">
      <c r="A234" t="s">
        <v>585</v>
      </c>
      <c r="B234" s="94">
        <v>12227</v>
      </c>
      <c r="C234" s="93" t="s">
        <v>688</v>
      </c>
      <c r="D234" s="88" t="s">
        <v>754</v>
      </c>
      <c r="E234" t="s">
        <v>74</v>
      </c>
      <c r="F234" t="s">
        <v>350</v>
      </c>
      <c r="G234" t="s">
        <v>22</v>
      </c>
      <c r="H234" t="s">
        <v>4</v>
      </c>
      <c r="I234" t="s">
        <v>4</v>
      </c>
      <c r="J234" t="s">
        <v>5</v>
      </c>
      <c r="K234" t="s">
        <v>5</v>
      </c>
      <c r="L234" t="s">
        <v>5</v>
      </c>
      <c r="M234" t="s">
        <v>4</v>
      </c>
      <c r="N234" t="s">
        <v>4</v>
      </c>
      <c r="O234" t="s">
        <v>5</v>
      </c>
      <c r="P234" t="s">
        <v>5</v>
      </c>
      <c r="Q234" t="s">
        <v>12</v>
      </c>
      <c r="R234" t="s">
        <v>4</v>
      </c>
      <c r="S234" t="s">
        <v>4</v>
      </c>
      <c r="T234" t="s">
        <v>4</v>
      </c>
      <c r="U234" t="s">
        <v>4</v>
      </c>
      <c r="V234" t="s">
        <v>12</v>
      </c>
      <c r="W234" t="s">
        <v>10</v>
      </c>
      <c r="X234" t="s">
        <v>5</v>
      </c>
      <c r="Y234" t="s">
        <v>4</v>
      </c>
      <c r="Z234" t="s">
        <v>4</v>
      </c>
      <c r="AA234" t="s">
        <v>5</v>
      </c>
      <c r="AB234" t="s">
        <v>4</v>
      </c>
      <c r="AC234" t="s">
        <v>4</v>
      </c>
      <c r="AD234" t="s">
        <v>4</v>
      </c>
      <c r="AE234" s="3" t="s">
        <v>129</v>
      </c>
      <c r="AF234" s="3" t="str">
        <f>IF(ISNUMBER(SEARCH("Do nothing", Officials_Data[[#This Row],[Column1]])), "Yes", "No")</f>
        <v>No</v>
      </c>
      <c r="AG234" s="98" t="str">
        <f>IF(ISNUMBER(SEARCH("Talk to the colleague about his/her behavior", Officials_Data[[#This Row],[Column1]])), "Yes", "No")</f>
        <v>No</v>
      </c>
      <c r="AH234" s="98" t="str">
        <f>IF(ISNUMBER(SEARCH("Report immediately to direct supervisor", Officials_Data[[#This Row],[Column1]])), "Yes", "No")</f>
        <v>Yes</v>
      </c>
      <c r="AI234" s="3" t="str">
        <f>IF(ISNUMBER(SEARCH("Report immediately to internal investigation body", Officials_Data[[#This Row],[Column1]])), "Yes", "No")</f>
        <v>No</v>
      </c>
      <c r="AJ234" s="3" t="str">
        <f>IF(ISNUMBER(SEARCH("Report immediately to external investigation body", Officials_Data[[#This Row],[Column1]])), "Yes", "No")</f>
        <v>No</v>
      </c>
      <c r="AK234" s="3" t="s">
        <v>14</v>
      </c>
      <c r="AL234" s="3" t="s">
        <v>21</v>
      </c>
      <c r="AM234" s="3" t="s">
        <v>21</v>
      </c>
      <c r="AN234" s="3" t="s">
        <v>4</v>
      </c>
      <c r="AO234" s="3" t="s">
        <v>4</v>
      </c>
      <c r="AP234" s="3" t="s">
        <v>6</v>
      </c>
      <c r="AQ234" s="3" t="s">
        <v>4</v>
      </c>
      <c r="AR234" s="3"/>
      <c r="AS234" s="3" t="s">
        <v>6</v>
      </c>
      <c r="AT234" s="3" t="s">
        <v>4</v>
      </c>
      <c r="AU234" s="3" t="s">
        <v>6</v>
      </c>
      <c r="AV234" s="3" t="s">
        <v>4</v>
      </c>
      <c r="AW234" s="3" t="s">
        <v>4</v>
      </c>
      <c r="AX234" s="3" t="s">
        <v>4</v>
      </c>
      <c r="AY234" s="3" t="s">
        <v>4</v>
      </c>
      <c r="AZ234" s="3" t="s">
        <v>4</v>
      </c>
      <c r="BA234" s="3" t="s">
        <v>75</v>
      </c>
    </row>
    <row r="235" spans="1:53" ht="14.4">
      <c r="A235" t="s">
        <v>586</v>
      </c>
      <c r="B235" s="94">
        <v>12228</v>
      </c>
      <c r="C235" s="93" t="s">
        <v>688</v>
      </c>
      <c r="D235" s="88" t="s">
        <v>754</v>
      </c>
      <c r="E235" t="s">
        <v>72</v>
      </c>
      <c r="F235" t="s">
        <v>346</v>
      </c>
      <c r="G235" t="s">
        <v>22</v>
      </c>
      <c r="H235" t="s">
        <v>3</v>
      </c>
      <c r="I235" t="s">
        <v>4</v>
      </c>
      <c r="J235" t="s">
        <v>4</v>
      </c>
      <c r="K235" t="s">
        <v>3</v>
      </c>
      <c r="L235" t="s">
        <v>4</v>
      </c>
      <c r="M235" t="s">
        <v>4</v>
      </c>
      <c r="N235" t="s">
        <v>4</v>
      </c>
      <c r="O235" t="s">
        <v>4</v>
      </c>
      <c r="P235" t="s">
        <v>6</v>
      </c>
      <c r="Q235" t="s">
        <v>12</v>
      </c>
      <c r="R235" t="s">
        <v>4</v>
      </c>
      <c r="S235" t="s">
        <v>4</v>
      </c>
      <c r="T235" t="s">
        <v>4</v>
      </c>
      <c r="U235" t="s">
        <v>4</v>
      </c>
      <c r="V235" t="s">
        <v>10</v>
      </c>
      <c r="W235" t="s">
        <v>11</v>
      </c>
      <c r="X235" t="s">
        <v>3</v>
      </c>
      <c r="Y235" t="s">
        <v>4</v>
      </c>
      <c r="Z235" t="s">
        <v>4</v>
      </c>
      <c r="AA235" t="s">
        <v>3</v>
      </c>
      <c r="AB235" t="s">
        <v>4</v>
      </c>
      <c r="AC235" t="s">
        <v>5</v>
      </c>
      <c r="AD235" t="s">
        <v>4</v>
      </c>
      <c r="AE235" s="3" t="s">
        <v>755</v>
      </c>
      <c r="AF235" s="3" t="str">
        <f>IF(ISNUMBER(SEARCH("Do nothing", Officials_Data[[#This Row],[Column1]])), "Yes", "No")</f>
        <v>No</v>
      </c>
      <c r="AG235" s="98" t="str">
        <f>IF(ISNUMBER(SEARCH("Talk to the colleague about his/her behavior", Officials_Data[[#This Row],[Column1]])), "Yes", "No")</f>
        <v>Yes</v>
      </c>
      <c r="AH235" s="98" t="str">
        <f>IF(ISNUMBER(SEARCH("Report immediately to direct supervisor", Officials_Data[[#This Row],[Column1]])), "Yes", "No")</f>
        <v>No</v>
      </c>
      <c r="AI235" s="3" t="str">
        <f>IF(ISNUMBER(SEARCH("Report immediately to internal investigation body", Officials_Data[[#This Row],[Column1]])), "Yes", "No")</f>
        <v>No</v>
      </c>
      <c r="AJ235" s="3" t="str">
        <f>IF(ISNUMBER(SEARCH("Report immediately to external investigation body", Officials_Data[[#This Row],[Column1]])), "Yes", "No")</f>
        <v>No</v>
      </c>
      <c r="AK235" s="3" t="s">
        <v>14</v>
      </c>
      <c r="AL235" s="3" t="s">
        <v>21</v>
      </c>
      <c r="AM235" s="3" t="s">
        <v>21</v>
      </c>
      <c r="AN235" s="3" t="s">
        <v>4</v>
      </c>
      <c r="AO235" s="3" t="s">
        <v>4</v>
      </c>
      <c r="AP235" s="3" t="s">
        <v>4</v>
      </c>
      <c r="AQ235" s="3" t="s">
        <v>4</v>
      </c>
      <c r="AR235" s="3"/>
      <c r="AS235" s="3" t="s">
        <v>4</v>
      </c>
      <c r="AT235" s="3" t="s">
        <v>5</v>
      </c>
      <c r="AU235" s="3" t="s">
        <v>4</v>
      </c>
      <c r="AV235" s="3" t="s">
        <v>4</v>
      </c>
      <c r="AW235" s="3" t="s">
        <v>3</v>
      </c>
      <c r="AX235" s="3" t="s">
        <v>4</v>
      </c>
      <c r="AY235" s="3" t="s">
        <v>3</v>
      </c>
      <c r="AZ235" s="3" t="s">
        <v>3</v>
      </c>
      <c r="BA235" s="3" t="s">
        <v>75</v>
      </c>
    </row>
    <row r="236" spans="1:53" ht="14.4">
      <c r="A236" t="s">
        <v>587</v>
      </c>
      <c r="B236" s="94">
        <v>12229</v>
      </c>
      <c r="C236" s="93" t="s">
        <v>688</v>
      </c>
      <c r="D236" s="88" t="s">
        <v>754</v>
      </c>
      <c r="E236" t="s">
        <v>74</v>
      </c>
      <c r="F236" t="s">
        <v>350</v>
      </c>
      <c r="G236" t="s">
        <v>22</v>
      </c>
      <c r="H236" t="s">
        <v>4</v>
      </c>
      <c r="I236" t="s">
        <v>3</v>
      </c>
      <c r="J236" t="s">
        <v>4</v>
      </c>
      <c r="K236" t="s">
        <v>4</v>
      </c>
      <c r="L236" t="s">
        <v>5</v>
      </c>
      <c r="M236" t="s">
        <v>5</v>
      </c>
      <c r="N236" t="s">
        <v>4</v>
      </c>
      <c r="O236" t="s">
        <v>5</v>
      </c>
      <c r="P236" t="s">
        <v>3</v>
      </c>
      <c r="Q236" t="s">
        <v>11</v>
      </c>
      <c r="R236" t="s">
        <v>5</v>
      </c>
      <c r="S236" t="s">
        <v>5</v>
      </c>
      <c r="T236" t="s">
        <v>5</v>
      </c>
      <c r="U236" t="s">
        <v>5</v>
      </c>
      <c r="V236" t="s">
        <v>11</v>
      </c>
      <c r="W236" t="s">
        <v>11</v>
      </c>
      <c r="X236" t="s">
        <v>5</v>
      </c>
      <c r="Y236" t="s">
        <v>5</v>
      </c>
      <c r="Z236" t="s">
        <v>4</v>
      </c>
      <c r="AA236" t="s">
        <v>5</v>
      </c>
      <c r="AB236" t="s">
        <v>6</v>
      </c>
      <c r="AC236" t="s">
        <v>5</v>
      </c>
      <c r="AD236" t="s">
        <v>6</v>
      </c>
      <c r="AE236" s="3" t="s">
        <v>129</v>
      </c>
      <c r="AF236" s="3" t="str">
        <f>IF(ISNUMBER(SEARCH("Do nothing", Officials_Data[[#This Row],[Column1]])), "Yes", "No")</f>
        <v>No</v>
      </c>
      <c r="AG236" s="98" t="str">
        <f>IF(ISNUMBER(SEARCH("Talk to the colleague about his/her behavior", Officials_Data[[#This Row],[Column1]])), "Yes", "No")</f>
        <v>No</v>
      </c>
      <c r="AH236" s="98" t="str">
        <f>IF(ISNUMBER(SEARCH("Report immediately to direct supervisor", Officials_Data[[#This Row],[Column1]])), "Yes", "No")</f>
        <v>Yes</v>
      </c>
      <c r="AI236" s="3" t="str">
        <f>IF(ISNUMBER(SEARCH("Report immediately to internal investigation body", Officials_Data[[#This Row],[Column1]])), "Yes", "No")</f>
        <v>No</v>
      </c>
      <c r="AJ236" s="3" t="str">
        <f>IF(ISNUMBER(SEARCH("Report immediately to external investigation body", Officials_Data[[#This Row],[Column1]])), "Yes", "No")</f>
        <v>No</v>
      </c>
      <c r="AK236" s="3" t="s">
        <v>14</v>
      </c>
      <c r="AL236" s="3" t="s">
        <v>21</v>
      </c>
      <c r="AM236" s="3" t="s">
        <v>21</v>
      </c>
      <c r="AN236" s="3" t="s">
        <v>4</v>
      </c>
      <c r="AO236" s="3" t="s">
        <v>5</v>
      </c>
      <c r="AP236" s="3" t="s">
        <v>6</v>
      </c>
      <c r="AQ236" s="3" t="s">
        <v>5</v>
      </c>
      <c r="AR236" s="3"/>
      <c r="AS236" s="3" t="s">
        <v>5</v>
      </c>
      <c r="AT236" s="3" t="s">
        <v>3</v>
      </c>
      <c r="AU236" s="3" t="s">
        <v>5</v>
      </c>
      <c r="AV236" s="3" t="s">
        <v>5</v>
      </c>
      <c r="AW236" s="3" t="s">
        <v>4</v>
      </c>
      <c r="AX236" s="3" t="s">
        <v>4</v>
      </c>
      <c r="AY236" s="3" t="s">
        <v>4</v>
      </c>
      <c r="AZ236" s="3" t="s">
        <v>4</v>
      </c>
      <c r="BA236" s="3" t="s">
        <v>75</v>
      </c>
    </row>
    <row r="237" spans="1:53" ht="14.4">
      <c r="A237" t="s">
        <v>588</v>
      </c>
      <c r="B237" s="94">
        <v>12230</v>
      </c>
      <c r="C237" s="93" t="s">
        <v>688</v>
      </c>
      <c r="D237" s="88" t="s">
        <v>754</v>
      </c>
      <c r="E237" t="s">
        <v>74</v>
      </c>
      <c r="F237" t="s">
        <v>350</v>
      </c>
      <c r="G237" t="s">
        <v>21</v>
      </c>
      <c r="H237" t="s">
        <v>3</v>
      </c>
      <c r="I237" t="s">
        <v>3</v>
      </c>
      <c r="J237" t="s">
        <v>3</v>
      </c>
      <c r="K237" t="s">
        <v>3</v>
      </c>
      <c r="L237" t="s">
        <v>3</v>
      </c>
      <c r="M237" t="s">
        <v>3</v>
      </c>
      <c r="N237" t="s">
        <v>3</v>
      </c>
      <c r="O237" t="s">
        <v>3</v>
      </c>
      <c r="P237" t="s">
        <v>5</v>
      </c>
      <c r="Q237" t="s">
        <v>12</v>
      </c>
      <c r="R237" t="s">
        <v>3</v>
      </c>
      <c r="S237" t="s">
        <v>3</v>
      </c>
      <c r="T237" t="s">
        <v>3</v>
      </c>
      <c r="U237" t="s">
        <v>3</v>
      </c>
      <c r="V237" t="s">
        <v>10</v>
      </c>
      <c r="W237" t="s">
        <v>9</v>
      </c>
      <c r="X237" t="s">
        <v>3</v>
      </c>
      <c r="Y237" t="s">
        <v>4</v>
      </c>
      <c r="Z237" t="s">
        <v>3</v>
      </c>
      <c r="AA237" t="s">
        <v>3</v>
      </c>
      <c r="AB237" t="s">
        <v>3</v>
      </c>
      <c r="AC237" t="s">
        <v>4</v>
      </c>
      <c r="AD237" t="s">
        <v>3</v>
      </c>
      <c r="AE237" s="3" t="s">
        <v>131</v>
      </c>
      <c r="AF237" s="3" t="str">
        <f>IF(ISNUMBER(SEARCH("Do nothing", Officials_Data[[#This Row],[Column1]])), "Yes", "No")</f>
        <v>No</v>
      </c>
      <c r="AG237" s="98" t="str">
        <f>IF(ISNUMBER(SEARCH("Talk to the colleague about his/her behavior", Officials_Data[[#This Row],[Column1]])), "Yes", "No")</f>
        <v>No</v>
      </c>
      <c r="AH237" s="98" t="str">
        <f>IF(ISNUMBER(SEARCH("Report immediately to direct supervisor", Officials_Data[[#This Row],[Column1]])), "Yes", "No")</f>
        <v>No</v>
      </c>
      <c r="AI237" s="3" t="str">
        <f>IF(ISNUMBER(SEARCH("Report immediately to internal investigation body", Officials_Data[[#This Row],[Column1]])), "Yes", "No")</f>
        <v>Yes</v>
      </c>
      <c r="AJ237" s="3" t="str">
        <f>IF(ISNUMBER(SEARCH("Report immediately to external investigation body", Officials_Data[[#This Row],[Column1]])), "Yes", "No")</f>
        <v>No</v>
      </c>
      <c r="AK237" s="3" t="s">
        <v>14</v>
      </c>
      <c r="AL237" s="3" t="s">
        <v>21</v>
      </c>
      <c r="AM237" s="3" t="s">
        <v>21</v>
      </c>
      <c r="AN237" s="3" t="s">
        <v>3</v>
      </c>
      <c r="AO237" s="3" t="s">
        <v>3</v>
      </c>
      <c r="AP237" s="3" t="s">
        <v>3</v>
      </c>
      <c r="AQ237" s="3" t="s">
        <v>3</v>
      </c>
      <c r="AR237" s="3"/>
      <c r="AS237" s="3" t="s">
        <v>4</v>
      </c>
      <c r="AT237" s="3" t="s">
        <v>3</v>
      </c>
      <c r="AU237" s="3" t="s">
        <v>3</v>
      </c>
      <c r="AV237" s="3" t="s">
        <v>3</v>
      </c>
      <c r="AW237" s="3" t="s">
        <v>3</v>
      </c>
      <c r="AX237" s="3" t="s">
        <v>4</v>
      </c>
      <c r="AY237" s="3" t="s">
        <v>3</v>
      </c>
      <c r="AZ237" s="3" t="s">
        <v>3</v>
      </c>
      <c r="BA237" s="3" t="s">
        <v>73</v>
      </c>
    </row>
    <row r="238" spans="1:53" ht="14.4">
      <c r="A238" t="s">
        <v>589</v>
      </c>
      <c r="B238" s="94">
        <v>12232</v>
      </c>
      <c r="C238" s="93" t="s">
        <v>688</v>
      </c>
      <c r="D238" s="88" t="s">
        <v>754</v>
      </c>
      <c r="E238" t="s">
        <v>72</v>
      </c>
      <c r="F238" t="s">
        <v>347</v>
      </c>
      <c r="G238" t="s">
        <v>22</v>
      </c>
      <c r="H238" t="s">
        <v>5</v>
      </c>
      <c r="I238" t="s">
        <v>5</v>
      </c>
      <c r="J238" t="s">
        <v>4</v>
      </c>
      <c r="K238" t="s">
        <v>4</v>
      </c>
      <c r="L238" t="s">
        <v>4</v>
      </c>
      <c r="M238" t="s">
        <v>5</v>
      </c>
      <c r="N238" t="s">
        <v>5</v>
      </c>
      <c r="O238" t="s">
        <v>5</v>
      </c>
      <c r="P238" t="s">
        <v>5</v>
      </c>
      <c r="Q238" t="s">
        <v>12</v>
      </c>
      <c r="R238" t="s">
        <v>4</v>
      </c>
      <c r="S238" t="s">
        <v>4</v>
      </c>
      <c r="T238" t="s">
        <v>4</v>
      </c>
      <c r="U238" t="s">
        <v>5</v>
      </c>
      <c r="V238" t="s">
        <v>10</v>
      </c>
      <c r="W238" t="s">
        <v>10</v>
      </c>
      <c r="X238" t="s">
        <v>3</v>
      </c>
      <c r="Y238" t="s">
        <v>3</v>
      </c>
      <c r="Z238" t="s">
        <v>4</v>
      </c>
      <c r="AA238" t="s">
        <v>4</v>
      </c>
      <c r="AB238" t="s">
        <v>4</v>
      </c>
      <c r="AC238" t="s">
        <v>5</v>
      </c>
      <c r="AD238" t="s">
        <v>4</v>
      </c>
      <c r="AE238" s="3" t="s">
        <v>756</v>
      </c>
      <c r="AF238" s="3" t="str">
        <f>IF(ISNUMBER(SEARCH("Do nothing", Officials_Data[[#This Row],[Column1]])), "Yes", "No")</f>
        <v>No</v>
      </c>
      <c r="AG238" s="98" t="str">
        <f>IF(ISNUMBER(SEARCH("Talk to the colleague about his/her behavior", Officials_Data[[#This Row],[Column1]])), "Yes", "No")</f>
        <v>Yes</v>
      </c>
      <c r="AH238" s="98" t="str">
        <f>IF(ISNUMBER(SEARCH("Report immediately to direct supervisor", Officials_Data[[#This Row],[Column1]])), "Yes", "No")</f>
        <v>Yes</v>
      </c>
      <c r="AI238" s="3" t="str">
        <f>IF(ISNUMBER(SEARCH("Report immediately to internal investigation body", Officials_Data[[#This Row],[Column1]])), "Yes", "No")</f>
        <v>No</v>
      </c>
      <c r="AJ238" s="3" t="str">
        <f>IF(ISNUMBER(SEARCH("Report immediately to external investigation body", Officials_Data[[#This Row],[Column1]])), "Yes", "No")</f>
        <v>No</v>
      </c>
      <c r="AK238" s="3" t="s">
        <v>14</v>
      </c>
      <c r="AL238" s="3" t="s">
        <v>21</v>
      </c>
      <c r="AM238" s="3" t="s">
        <v>21</v>
      </c>
      <c r="AN238" s="3" t="s">
        <v>4</v>
      </c>
      <c r="AO238" s="3" t="s">
        <v>4</v>
      </c>
      <c r="AP238" s="3" t="s">
        <v>6</v>
      </c>
      <c r="AQ238" s="3" t="s">
        <v>4</v>
      </c>
      <c r="AR238" s="3"/>
      <c r="AS238" s="3" t="s">
        <v>4</v>
      </c>
      <c r="AT238" s="3" t="s">
        <v>3</v>
      </c>
      <c r="AU238" s="3" t="s">
        <v>4</v>
      </c>
      <c r="AV238" s="3" t="s">
        <v>3</v>
      </c>
      <c r="AW238" s="3" t="s">
        <v>3</v>
      </c>
      <c r="AX238" s="3" t="s">
        <v>4</v>
      </c>
      <c r="AY238" s="3" t="s">
        <v>3</v>
      </c>
      <c r="AZ238" s="3" t="s">
        <v>3</v>
      </c>
      <c r="BA238" s="3" t="s">
        <v>75</v>
      </c>
    </row>
    <row r="239" spans="1:53" ht="14.4">
      <c r="A239" t="s">
        <v>590</v>
      </c>
      <c r="B239" s="94">
        <v>12239</v>
      </c>
      <c r="C239" s="93" t="s">
        <v>688</v>
      </c>
      <c r="D239" s="88" t="s">
        <v>754</v>
      </c>
      <c r="E239" t="s">
        <v>72</v>
      </c>
      <c r="F239" t="s">
        <v>350</v>
      </c>
      <c r="G239" t="s">
        <v>22</v>
      </c>
      <c r="H239" t="s">
        <v>3</v>
      </c>
      <c r="I239" t="s">
        <v>3</v>
      </c>
      <c r="J239" t="s">
        <v>3</v>
      </c>
      <c r="K239" t="s">
        <v>3</v>
      </c>
      <c r="L239" t="s">
        <v>5</v>
      </c>
      <c r="M239" t="s">
        <v>3</v>
      </c>
      <c r="N239" t="s">
        <v>3</v>
      </c>
      <c r="O239" t="s">
        <v>4</v>
      </c>
      <c r="P239" t="s">
        <v>4</v>
      </c>
      <c r="Q239" t="s">
        <v>12</v>
      </c>
      <c r="R239" t="s">
        <v>3</v>
      </c>
      <c r="S239" t="s">
        <v>4</v>
      </c>
      <c r="T239" t="s">
        <v>3</v>
      </c>
      <c r="U239" t="s">
        <v>5</v>
      </c>
      <c r="V239" t="s">
        <v>9</v>
      </c>
      <c r="W239" t="s">
        <v>9</v>
      </c>
      <c r="X239" t="s">
        <v>4</v>
      </c>
      <c r="Y239" t="s">
        <v>4</v>
      </c>
      <c r="Z239" t="s">
        <v>3</v>
      </c>
      <c r="AA239" t="s">
        <v>3</v>
      </c>
      <c r="AB239" t="s">
        <v>4</v>
      </c>
      <c r="AC239" t="s">
        <v>4</v>
      </c>
      <c r="AD239" t="s">
        <v>4</v>
      </c>
      <c r="AE239" s="3" t="s">
        <v>131</v>
      </c>
      <c r="AF239" s="3" t="str">
        <f>IF(ISNUMBER(SEARCH("Do nothing", Officials_Data[[#This Row],[Column1]])), "Yes", "No")</f>
        <v>No</v>
      </c>
      <c r="AG239" s="98" t="str">
        <f>IF(ISNUMBER(SEARCH("Talk to the colleague about his/her behavior", Officials_Data[[#This Row],[Column1]])), "Yes", "No")</f>
        <v>No</v>
      </c>
      <c r="AH239" s="98" t="str">
        <f>IF(ISNUMBER(SEARCH("Report immediately to direct supervisor", Officials_Data[[#This Row],[Column1]])), "Yes", "No")</f>
        <v>No</v>
      </c>
      <c r="AI239" s="3" t="str">
        <f>IF(ISNUMBER(SEARCH("Report immediately to internal investigation body", Officials_Data[[#This Row],[Column1]])), "Yes", "No")</f>
        <v>Yes</v>
      </c>
      <c r="AJ239" s="3" t="str">
        <f>IF(ISNUMBER(SEARCH("Report immediately to external investigation body", Officials_Data[[#This Row],[Column1]])), "Yes", "No")</f>
        <v>No</v>
      </c>
      <c r="AK239" s="3" t="s">
        <v>14</v>
      </c>
      <c r="AL239" s="3" t="s">
        <v>21</v>
      </c>
      <c r="AM239" s="3" t="s">
        <v>21</v>
      </c>
      <c r="AN239" s="3" t="s">
        <v>4</v>
      </c>
      <c r="AO239" s="3" t="s">
        <v>4</v>
      </c>
      <c r="AP239" s="3" t="s">
        <v>4</v>
      </c>
      <c r="AQ239" s="3" t="s">
        <v>3</v>
      </c>
      <c r="AR239" s="3"/>
      <c r="AS239" s="3" t="s">
        <v>4</v>
      </c>
      <c r="AT239" s="3" t="s">
        <v>5</v>
      </c>
      <c r="AU239" s="3" t="s">
        <v>4</v>
      </c>
      <c r="AV239" s="3" t="s">
        <v>4</v>
      </c>
      <c r="AW239" s="3" t="s">
        <v>4</v>
      </c>
      <c r="AX239" s="3" t="s">
        <v>4</v>
      </c>
      <c r="AY239" s="3" t="s">
        <v>3</v>
      </c>
      <c r="AZ239" s="3" t="s">
        <v>3</v>
      </c>
      <c r="BA239" s="3" t="s">
        <v>75</v>
      </c>
    </row>
    <row r="240" spans="1:53" ht="14.4">
      <c r="A240" t="s">
        <v>591</v>
      </c>
      <c r="B240" s="94">
        <v>12241</v>
      </c>
      <c r="C240" s="93" t="s">
        <v>688</v>
      </c>
      <c r="D240" s="88" t="s">
        <v>754</v>
      </c>
      <c r="E240" t="s">
        <v>74</v>
      </c>
      <c r="F240" t="s">
        <v>346</v>
      </c>
      <c r="G240" t="s">
        <v>21</v>
      </c>
      <c r="H240" t="s">
        <v>4</v>
      </c>
      <c r="I240" t="s">
        <v>4</v>
      </c>
      <c r="J240" t="s">
        <v>4</v>
      </c>
      <c r="K240" t="s">
        <v>4</v>
      </c>
      <c r="L240" t="s">
        <v>3</v>
      </c>
      <c r="M240" t="s">
        <v>4</v>
      </c>
      <c r="N240" t="s">
        <v>4</v>
      </c>
      <c r="O240" t="s">
        <v>4</v>
      </c>
      <c r="P240" t="s">
        <v>3</v>
      </c>
      <c r="Q240" t="s">
        <v>12</v>
      </c>
      <c r="R240" t="s">
        <v>4</v>
      </c>
      <c r="S240" t="s">
        <v>4</v>
      </c>
      <c r="T240" t="s">
        <v>3</v>
      </c>
      <c r="U240" t="s">
        <v>5</v>
      </c>
      <c r="V240" t="s">
        <v>9</v>
      </c>
      <c r="W240" t="s">
        <v>10</v>
      </c>
      <c r="X240" t="s">
        <v>3</v>
      </c>
      <c r="Y240" t="s">
        <v>4</v>
      </c>
      <c r="Z240" t="s">
        <v>3</v>
      </c>
      <c r="AA240" t="s">
        <v>5</v>
      </c>
      <c r="AB240" t="s">
        <v>3</v>
      </c>
      <c r="AC240" t="s">
        <v>4</v>
      </c>
      <c r="AD240" t="s">
        <v>4</v>
      </c>
      <c r="AE240" s="3" t="s">
        <v>755</v>
      </c>
      <c r="AF240" s="3" t="str">
        <f>IF(ISNUMBER(SEARCH("Do nothing", Officials_Data[[#This Row],[Column1]])), "Yes", "No")</f>
        <v>No</v>
      </c>
      <c r="AG240" s="98" t="str">
        <f>IF(ISNUMBER(SEARCH("Talk to the colleague about his/her behavior", Officials_Data[[#This Row],[Column1]])), "Yes", "No")</f>
        <v>Yes</v>
      </c>
      <c r="AH240" s="98" t="str">
        <f>IF(ISNUMBER(SEARCH("Report immediately to direct supervisor", Officials_Data[[#This Row],[Column1]])), "Yes", "No")</f>
        <v>No</v>
      </c>
      <c r="AI240" s="3" t="str">
        <f>IF(ISNUMBER(SEARCH("Report immediately to internal investigation body", Officials_Data[[#This Row],[Column1]])), "Yes", "No")</f>
        <v>No</v>
      </c>
      <c r="AJ240" s="3" t="str">
        <f>IF(ISNUMBER(SEARCH("Report immediately to external investigation body", Officials_Data[[#This Row],[Column1]])), "Yes", "No")</f>
        <v>No</v>
      </c>
      <c r="AK240" s="3" t="s">
        <v>14</v>
      </c>
      <c r="AL240" s="3" t="s">
        <v>21</v>
      </c>
      <c r="AM240" s="3" t="s">
        <v>21</v>
      </c>
      <c r="AN240" s="3" t="s">
        <v>4</v>
      </c>
      <c r="AO240" s="3" t="s">
        <v>4</v>
      </c>
      <c r="AP240" s="3" t="s">
        <v>4</v>
      </c>
      <c r="AQ240" s="3" t="s">
        <v>3</v>
      </c>
      <c r="AR240" s="3"/>
      <c r="AS240" s="3" t="s">
        <v>4</v>
      </c>
      <c r="AT240" s="3" t="s">
        <v>4</v>
      </c>
      <c r="AU240" s="3" t="s">
        <v>5</v>
      </c>
      <c r="AV240" s="3" t="s">
        <v>3</v>
      </c>
      <c r="AW240" s="3" t="s">
        <v>3</v>
      </c>
      <c r="AX240" s="3" t="s">
        <v>4</v>
      </c>
      <c r="AY240" s="3" t="s">
        <v>4</v>
      </c>
      <c r="AZ240" s="3" t="s">
        <v>3</v>
      </c>
      <c r="BA240" s="3" t="s">
        <v>75</v>
      </c>
    </row>
    <row r="241" spans="1:53" ht="14.4">
      <c r="A241" t="s">
        <v>592</v>
      </c>
      <c r="B241" s="94">
        <v>12242</v>
      </c>
      <c r="C241" s="93" t="s">
        <v>688</v>
      </c>
      <c r="D241" s="88" t="s">
        <v>754</v>
      </c>
      <c r="E241" t="s">
        <v>72</v>
      </c>
      <c r="F241" t="s">
        <v>350</v>
      </c>
      <c r="G241" t="s">
        <v>22</v>
      </c>
      <c r="H241" t="s">
        <v>4</v>
      </c>
      <c r="I241" t="s">
        <v>4</v>
      </c>
      <c r="J241" t="s">
        <v>4</v>
      </c>
      <c r="K241" t="s">
        <v>3</v>
      </c>
      <c r="L241" t="s">
        <v>3</v>
      </c>
      <c r="M241" t="s">
        <v>3</v>
      </c>
      <c r="N241" t="s">
        <v>3</v>
      </c>
      <c r="O241" t="s">
        <v>3</v>
      </c>
      <c r="P241" t="s">
        <v>5</v>
      </c>
      <c r="Q241" t="s">
        <v>12</v>
      </c>
      <c r="R241" t="s">
        <v>4</v>
      </c>
      <c r="S241" t="s">
        <v>5</v>
      </c>
      <c r="T241" t="s">
        <v>3</v>
      </c>
      <c r="U241" t="s">
        <v>3</v>
      </c>
      <c r="V241" t="s">
        <v>9</v>
      </c>
      <c r="W241" t="s">
        <v>9</v>
      </c>
      <c r="X241" t="s">
        <v>3</v>
      </c>
      <c r="Y241" t="s">
        <v>4</v>
      </c>
      <c r="Z241" t="s">
        <v>3</v>
      </c>
      <c r="AA241" t="s">
        <v>3</v>
      </c>
      <c r="AB241" t="s">
        <v>4</v>
      </c>
      <c r="AC241" t="s">
        <v>3</v>
      </c>
      <c r="AD241" t="s">
        <v>4</v>
      </c>
      <c r="AE241" s="3" t="s">
        <v>755</v>
      </c>
      <c r="AF241" s="3" t="str">
        <f>IF(ISNUMBER(SEARCH("Do nothing", Officials_Data[[#This Row],[Column1]])), "Yes", "No")</f>
        <v>No</v>
      </c>
      <c r="AG241" s="98" t="str">
        <f>IF(ISNUMBER(SEARCH("Talk to the colleague about his/her behavior", Officials_Data[[#This Row],[Column1]])), "Yes", "No")</f>
        <v>Yes</v>
      </c>
      <c r="AH241" s="98" t="str">
        <f>IF(ISNUMBER(SEARCH("Report immediately to direct supervisor", Officials_Data[[#This Row],[Column1]])), "Yes", "No")</f>
        <v>No</v>
      </c>
      <c r="AI241" s="3" t="str">
        <f>IF(ISNUMBER(SEARCH("Report immediately to internal investigation body", Officials_Data[[#This Row],[Column1]])), "Yes", "No")</f>
        <v>No</v>
      </c>
      <c r="AJ241" s="3" t="str">
        <f>IF(ISNUMBER(SEARCH("Report immediately to external investigation body", Officials_Data[[#This Row],[Column1]])), "Yes", "No")</f>
        <v>No</v>
      </c>
      <c r="AK241" s="3" t="s">
        <v>14</v>
      </c>
      <c r="AL241" s="3" t="s">
        <v>21</v>
      </c>
      <c r="AM241" s="3" t="s">
        <v>21</v>
      </c>
      <c r="AN241" s="3" t="s">
        <v>3</v>
      </c>
      <c r="AO241" s="3" t="s">
        <v>3</v>
      </c>
      <c r="AP241" s="3" t="s">
        <v>3</v>
      </c>
      <c r="AQ241" s="3" t="s">
        <v>3</v>
      </c>
      <c r="AR241" s="3"/>
      <c r="AS241" s="3" t="s">
        <v>5</v>
      </c>
      <c r="AT241" s="3" t="s">
        <v>3</v>
      </c>
      <c r="AU241" s="3" t="s">
        <v>6</v>
      </c>
      <c r="AV241" s="3" t="s">
        <v>4</v>
      </c>
      <c r="AW241" s="3" t="s">
        <v>3</v>
      </c>
      <c r="AX241" s="3" t="s">
        <v>3</v>
      </c>
      <c r="AY241" s="3" t="s">
        <v>3</v>
      </c>
      <c r="AZ241" s="3" t="s">
        <v>3</v>
      </c>
      <c r="BA241" s="3" t="s">
        <v>73</v>
      </c>
    </row>
    <row r="242" spans="1:53" ht="14.4">
      <c r="A242" t="s">
        <v>593</v>
      </c>
      <c r="B242" s="94">
        <v>12243</v>
      </c>
      <c r="C242" s="93" t="s">
        <v>688</v>
      </c>
      <c r="D242" s="88" t="s">
        <v>754</v>
      </c>
      <c r="E242" t="s">
        <v>72</v>
      </c>
      <c r="F242" t="s">
        <v>350</v>
      </c>
      <c r="G242" t="s">
        <v>21</v>
      </c>
      <c r="H242" t="s">
        <v>3</v>
      </c>
      <c r="I242" t="s">
        <v>3</v>
      </c>
      <c r="J242" t="s">
        <v>3</v>
      </c>
      <c r="K242" t="s">
        <v>3</v>
      </c>
      <c r="L242" t="s">
        <v>3</v>
      </c>
      <c r="M242" t="s">
        <v>3</v>
      </c>
      <c r="N242" t="s">
        <v>3</v>
      </c>
      <c r="O242" t="s">
        <v>4</v>
      </c>
      <c r="P242" t="s">
        <v>6</v>
      </c>
      <c r="Q242" t="s">
        <v>12</v>
      </c>
      <c r="R242" t="s">
        <v>3</v>
      </c>
      <c r="S242" t="s">
        <v>4</v>
      </c>
      <c r="T242" t="s">
        <v>3</v>
      </c>
      <c r="U242" t="s">
        <v>4</v>
      </c>
      <c r="V242" t="s">
        <v>9</v>
      </c>
      <c r="W242" t="s">
        <v>9</v>
      </c>
      <c r="X242" t="s">
        <v>4</v>
      </c>
      <c r="Y242" t="s">
        <v>3</v>
      </c>
      <c r="Z242" t="s">
        <v>4</v>
      </c>
      <c r="AA242" t="s">
        <v>4</v>
      </c>
      <c r="AB242" t="s">
        <v>5</v>
      </c>
      <c r="AC242" t="s">
        <v>5</v>
      </c>
      <c r="AD242" t="s">
        <v>5</v>
      </c>
      <c r="AE242" s="3" t="s">
        <v>129</v>
      </c>
      <c r="AF242" s="3" t="str">
        <f>IF(ISNUMBER(SEARCH("Do nothing", Officials_Data[[#This Row],[Column1]])), "Yes", "No")</f>
        <v>No</v>
      </c>
      <c r="AG242" s="98" t="str">
        <f>IF(ISNUMBER(SEARCH("Talk to the colleague about his/her behavior", Officials_Data[[#This Row],[Column1]])), "Yes", "No")</f>
        <v>No</v>
      </c>
      <c r="AH242" s="98" t="str">
        <f>IF(ISNUMBER(SEARCH("Report immediately to direct supervisor", Officials_Data[[#This Row],[Column1]])), "Yes", "No")</f>
        <v>Yes</v>
      </c>
      <c r="AI242" s="3" t="str">
        <f>IF(ISNUMBER(SEARCH("Report immediately to internal investigation body", Officials_Data[[#This Row],[Column1]])), "Yes", "No")</f>
        <v>No</v>
      </c>
      <c r="AJ242" s="3" t="str">
        <f>IF(ISNUMBER(SEARCH("Report immediately to external investigation body", Officials_Data[[#This Row],[Column1]])), "Yes", "No")</f>
        <v>No</v>
      </c>
      <c r="AK242" s="3" t="s">
        <v>14</v>
      </c>
      <c r="AL242" s="3" t="s">
        <v>21</v>
      </c>
      <c r="AM242" s="3" t="s">
        <v>21</v>
      </c>
      <c r="AN242" s="3" t="s">
        <v>3</v>
      </c>
      <c r="AO242" s="3" t="s">
        <v>5</v>
      </c>
      <c r="AP242" s="3" t="s">
        <v>3</v>
      </c>
      <c r="AQ242" s="3" t="s">
        <v>3</v>
      </c>
      <c r="AR242" s="3"/>
      <c r="AS242" s="3" t="s">
        <v>6</v>
      </c>
      <c r="AT242" s="3" t="s">
        <v>3</v>
      </c>
      <c r="AU242" s="3" t="s">
        <v>6</v>
      </c>
      <c r="AV242" s="3" t="s">
        <v>4</v>
      </c>
      <c r="AW242" s="3" t="s">
        <v>3</v>
      </c>
      <c r="AX242" s="3" t="s">
        <v>3</v>
      </c>
      <c r="AY242" s="3" t="s">
        <v>3</v>
      </c>
      <c r="AZ242" s="3" t="s">
        <v>3</v>
      </c>
      <c r="BA242" s="3" t="s">
        <v>75</v>
      </c>
    </row>
    <row r="243" spans="1:53" ht="14.4">
      <c r="A243" t="s">
        <v>594</v>
      </c>
      <c r="B243" s="94">
        <v>12250</v>
      </c>
      <c r="C243" s="93" t="s">
        <v>688</v>
      </c>
      <c r="D243" s="88" t="s">
        <v>754</v>
      </c>
      <c r="E243" t="s">
        <v>72</v>
      </c>
      <c r="F243" t="s">
        <v>350</v>
      </c>
      <c r="G243" t="s">
        <v>22</v>
      </c>
      <c r="H243" t="s">
        <v>6</v>
      </c>
      <c r="I243" t="s">
        <v>5</v>
      </c>
      <c r="J243" t="s">
        <v>6</v>
      </c>
      <c r="K243" t="s">
        <v>6</v>
      </c>
      <c r="L243" t="s">
        <v>6</v>
      </c>
      <c r="M243" t="s">
        <v>6</v>
      </c>
      <c r="N243" t="s">
        <v>5</v>
      </c>
      <c r="O243" t="s">
        <v>6</v>
      </c>
      <c r="P243" t="s">
        <v>4</v>
      </c>
      <c r="Q243" t="s">
        <v>12</v>
      </c>
      <c r="R243" t="s">
        <v>6</v>
      </c>
      <c r="S243" t="s">
        <v>6</v>
      </c>
      <c r="T243" t="s">
        <v>6</v>
      </c>
      <c r="U243" t="s">
        <v>5</v>
      </c>
      <c r="V243" t="s">
        <v>10</v>
      </c>
      <c r="W243" t="s">
        <v>11</v>
      </c>
      <c r="X243" t="s">
        <v>4</v>
      </c>
      <c r="Y243" t="s">
        <v>5</v>
      </c>
      <c r="Z243" t="s">
        <v>6</v>
      </c>
      <c r="AA243" t="s">
        <v>6</v>
      </c>
      <c r="AB243" t="s">
        <v>6</v>
      </c>
      <c r="AC243" t="s">
        <v>6</v>
      </c>
      <c r="AD243" t="s">
        <v>6</v>
      </c>
      <c r="AE243" s="3" t="s">
        <v>755</v>
      </c>
      <c r="AF243" s="3" t="str">
        <f>IF(ISNUMBER(SEARCH("Do nothing", Officials_Data[[#This Row],[Column1]])), "Yes", "No")</f>
        <v>No</v>
      </c>
      <c r="AG243" s="98" t="str">
        <f>IF(ISNUMBER(SEARCH("Talk to the colleague about his/her behavior", Officials_Data[[#This Row],[Column1]])), "Yes", "No")</f>
        <v>Yes</v>
      </c>
      <c r="AH243" s="98" t="str">
        <f>IF(ISNUMBER(SEARCH("Report immediately to direct supervisor", Officials_Data[[#This Row],[Column1]])), "Yes", "No")</f>
        <v>No</v>
      </c>
      <c r="AI243" s="3" t="str">
        <f>IF(ISNUMBER(SEARCH("Report immediately to internal investigation body", Officials_Data[[#This Row],[Column1]])), "Yes", "No")</f>
        <v>No</v>
      </c>
      <c r="AJ243" s="3" t="str">
        <f>IF(ISNUMBER(SEARCH("Report immediately to external investigation body", Officials_Data[[#This Row],[Column1]])), "Yes", "No")</f>
        <v>No</v>
      </c>
      <c r="AK243" s="3" t="s">
        <v>20</v>
      </c>
      <c r="AL243" s="3" t="s">
        <v>21</v>
      </c>
      <c r="AM243" s="3" t="s">
        <v>21</v>
      </c>
      <c r="AN243" s="3" t="s">
        <v>5</v>
      </c>
      <c r="AO243" s="3" t="s">
        <v>6</v>
      </c>
      <c r="AP243" s="3" t="s">
        <v>6</v>
      </c>
      <c r="AQ243" s="3" t="s">
        <v>5</v>
      </c>
      <c r="AR243" s="3"/>
      <c r="AS243" s="3" t="s">
        <v>6</v>
      </c>
      <c r="AT243" s="3" t="s">
        <v>3</v>
      </c>
      <c r="AU243" s="3" t="s">
        <v>6</v>
      </c>
      <c r="AV243" s="3" t="s">
        <v>4</v>
      </c>
      <c r="AW243" s="3" t="s">
        <v>5</v>
      </c>
      <c r="AX243" s="3" t="s">
        <v>6</v>
      </c>
      <c r="AY243" s="3" t="s">
        <v>5</v>
      </c>
      <c r="AZ243" s="3" t="s">
        <v>4</v>
      </c>
      <c r="BA243" s="3" t="s">
        <v>75</v>
      </c>
    </row>
    <row r="244" spans="1:53" ht="14.4">
      <c r="A244" t="s">
        <v>595</v>
      </c>
      <c r="B244" s="94">
        <v>12254</v>
      </c>
      <c r="C244" s="93" t="s">
        <v>724</v>
      </c>
      <c r="D244" s="88" t="s">
        <v>754</v>
      </c>
      <c r="E244" t="s">
        <v>72</v>
      </c>
      <c r="F244" t="s">
        <v>346</v>
      </c>
      <c r="G244" t="s">
        <v>21</v>
      </c>
      <c r="H244" t="s">
        <v>6</v>
      </c>
      <c r="I244" t="s">
        <v>3</v>
      </c>
      <c r="J244" t="s">
        <v>4</v>
      </c>
      <c r="K244" t="s">
        <v>3</v>
      </c>
      <c r="L244" t="s">
        <v>4</v>
      </c>
      <c r="M244" t="s">
        <v>3</v>
      </c>
      <c r="N244" t="s">
        <v>4</v>
      </c>
      <c r="O244" t="s">
        <v>6</v>
      </c>
      <c r="P244" t="s">
        <v>5</v>
      </c>
      <c r="Q244" t="s">
        <v>12</v>
      </c>
      <c r="R244" t="s">
        <v>4</v>
      </c>
      <c r="S244" t="s">
        <v>4</v>
      </c>
      <c r="T244" t="s">
        <v>3</v>
      </c>
      <c r="U244" t="s">
        <v>3</v>
      </c>
      <c r="V244" t="s">
        <v>9</v>
      </c>
      <c r="W244" t="s">
        <v>10</v>
      </c>
      <c r="X244" t="s">
        <v>4</v>
      </c>
      <c r="Y244" t="s">
        <v>4</v>
      </c>
      <c r="Z244" t="s">
        <v>5</v>
      </c>
      <c r="AA244" t="s">
        <v>5</v>
      </c>
      <c r="AB244" t="s">
        <v>3</v>
      </c>
      <c r="AC244" t="s">
        <v>5</v>
      </c>
      <c r="AD244" t="s">
        <v>5</v>
      </c>
      <c r="AE244" s="3" t="s">
        <v>129</v>
      </c>
      <c r="AF244" s="3" t="str">
        <f>IF(ISNUMBER(SEARCH("Do nothing", Officials_Data[[#This Row],[Column1]])), "Yes", "No")</f>
        <v>No</v>
      </c>
      <c r="AG244" s="98" t="str">
        <f>IF(ISNUMBER(SEARCH("Talk to the colleague about his/her behavior", Officials_Data[[#This Row],[Column1]])), "Yes", "No")</f>
        <v>No</v>
      </c>
      <c r="AH244" s="98" t="str">
        <f>IF(ISNUMBER(SEARCH("Report immediately to direct supervisor", Officials_Data[[#This Row],[Column1]])), "Yes", "No")</f>
        <v>Yes</v>
      </c>
      <c r="AI244" s="3" t="str">
        <f>IF(ISNUMBER(SEARCH("Report immediately to internal investigation body", Officials_Data[[#This Row],[Column1]])), "Yes", "No")</f>
        <v>No</v>
      </c>
      <c r="AJ244" s="3" t="str">
        <f>IF(ISNUMBER(SEARCH("Report immediately to external investigation body", Officials_Data[[#This Row],[Column1]])), "Yes", "No")</f>
        <v>No</v>
      </c>
      <c r="AK244" s="3" t="s">
        <v>14</v>
      </c>
      <c r="AL244" s="3" t="s">
        <v>21</v>
      </c>
      <c r="AM244" s="3" t="s">
        <v>21</v>
      </c>
      <c r="AN244" s="3" t="s">
        <v>4</v>
      </c>
      <c r="AO244" s="3" t="s">
        <v>5</v>
      </c>
      <c r="AP244" s="3" t="s">
        <v>5</v>
      </c>
      <c r="AQ244" s="3" t="s">
        <v>4</v>
      </c>
      <c r="AR244" s="3"/>
      <c r="AS244" s="3" t="s">
        <v>5</v>
      </c>
      <c r="AT244" s="3" t="s">
        <v>5</v>
      </c>
      <c r="AU244" s="3" t="s">
        <v>5</v>
      </c>
      <c r="AV244" s="3" t="s">
        <v>5</v>
      </c>
      <c r="AW244" s="3" t="s">
        <v>3</v>
      </c>
      <c r="AX244" s="3" t="s">
        <v>6</v>
      </c>
      <c r="AY244" s="3" t="s">
        <v>3</v>
      </c>
      <c r="AZ244" s="3" t="s">
        <v>3</v>
      </c>
      <c r="BA244" s="3" t="s">
        <v>75</v>
      </c>
    </row>
    <row r="245" spans="1:53" ht="14.4">
      <c r="A245" t="s">
        <v>596</v>
      </c>
      <c r="B245" s="94">
        <v>12255</v>
      </c>
      <c r="C245" s="93" t="s">
        <v>688</v>
      </c>
      <c r="D245" s="88" t="s">
        <v>754</v>
      </c>
      <c r="E245" t="s">
        <v>72</v>
      </c>
      <c r="F245" t="s">
        <v>347</v>
      </c>
      <c r="G245" t="s">
        <v>22</v>
      </c>
      <c r="H245" t="s">
        <v>3</v>
      </c>
      <c r="I245" t="s">
        <v>3</v>
      </c>
      <c r="J245" t="s">
        <v>4</v>
      </c>
      <c r="K245" t="s">
        <v>4</v>
      </c>
      <c r="L245" t="s">
        <v>4</v>
      </c>
      <c r="M245" t="s">
        <v>3</v>
      </c>
      <c r="N245" t="s">
        <v>3</v>
      </c>
      <c r="O245" t="s">
        <v>4</v>
      </c>
      <c r="P245" t="s">
        <v>5</v>
      </c>
      <c r="Q245" t="s">
        <v>11</v>
      </c>
      <c r="R245" t="s">
        <v>3</v>
      </c>
      <c r="S245" t="s">
        <v>4</v>
      </c>
      <c r="T245" t="s">
        <v>4</v>
      </c>
      <c r="U245" t="s">
        <v>4</v>
      </c>
      <c r="V245" t="s">
        <v>11</v>
      </c>
      <c r="W245" t="s">
        <v>11</v>
      </c>
      <c r="X245" t="s">
        <v>4</v>
      </c>
      <c r="Y245" t="s">
        <v>5</v>
      </c>
      <c r="Z245" t="s">
        <v>4</v>
      </c>
      <c r="AA245" t="s">
        <v>4</v>
      </c>
      <c r="AB245" t="s">
        <v>4</v>
      </c>
      <c r="AC245" t="s">
        <v>4</v>
      </c>
      <c r="AD245" t="s">
        <v>3</v>
      </c>
      <c r="AE245" s="3" t="s">
        <v>129</v>
      </c>
      <c r="AF245" s="3" t="str">
        <f>IF(ISNUMBER(SEARCH("Do nothing", Officials_Data[[#This Row],[Column1]])), "Yes", "No")</f>
        <v>No</v>
      </c>
      <c r="AG245" s="98" t="str">
        <f>IF(ISNUMBER(SEARCH("Talk to the colleague about his/her behavior", Officials_Data[[#This Row],[Column1]])), "Yes", "No")</f>
        <v>No</v>
      </c>
      <c r="AH245" s="98" t="str">
        <f>IF(ISNUMBER(SEARCH("Report immediately to direct supervisor", Officials_Data[[#This Row],[Column1]])), "Yes", "No")</f>
        <v>Yes</v>
      </c>
      <c r="AI245" s="3" t="str">
        <f>IF(ISNUMBER(SEARCH("Report immediately to internal investigation body", Officials_Data[[#This Row],[Column1]])), "Yes", "No")</f>
        <v>No</v>
      </c>
      <c r="AJ245" s="3" t="str">
        <f>IF(ISNUMBER(SEARCH("Report immediately to external investigation body", Officials_Data[[#This Row],[Column1]])), "Yes", "No")</f>
        <v>No</v>
      </c>
      <c r="AK245" s="3" t="s">
        <v>14</v>
      </c>
      <c r="AL245" s="3" t="s">
        <v>21</v>
      </c>
      <c r="AM245" s="3" t="s">
        <v>21</v>
      </c>
      <c r="AN245" s="3" t="s">
        <v>4</v>
      </c>
      <c r="AO245" s="3" t="s">
        <v>3</v>
      </c>
      <c r="AP245" s="3" t="s">
        <v>4</v>
      </c>
      <c r="AQ245" s="3" t="s">
        <v>3</v>
      </c>
      <c r="AR245" s="3"/>
      <c r="AS245" s="3" t="s">
        <v>3</v>
      </c>
      <c r="AT245" s="3" t="s">
        <v>4</v>
      </c>
      <c r="AU245" s="3" t="s">
        <v>4</v>
      </c>
      <c r="AV245" s="3" t="s">
        <v>3</v>
      </c>
      <c r="AW245" s="3" t="s">
        <v>3</v>
      </c>
      <c r="AX245" s="3" t="s">
        <v>4</v>
      </c>
      <c r="AY245" s="3" t="s">
        <v>4</v>
      </c>
      <c r="AZ245" s="3" t="s">
        <v>4</v>
      </c>
      <c r="BA245" s="3" t="s">
        <v>73</v>
      </c>
    </row>
    <row r="246" spans="1:53" ht="14.4">
      <c r="A246" t="s">
        <v>597</v>
      </c>
      <c r="B246" s="94">
        <v>12256</v>
      </c>
      <c r="C246" s="93" t="s">
        <v>688</v>
      </c>
      <c r="D246" s="88" t="s">
        <v>754</v>
      </c>
      <c r="E246" t="s">
        <v>72</v>
      </c>
      <c r="F246" t="s">
        <v>350</v>
      </c>
      <c r="G246" t="s">
        <v>22</v>
      </c>
      <c r="H246" t="s">
        <v>3</v>
      </c>
      <c r="I246" t="s">
        <v>3</v>
      </c>
      <c r="J246" t="s">
        <v>4</v>
      </c>
      <c r="K246" t="s">
        <v>4</v>
      </c>
      <c r="L246" t="s">
        <v>4</v>
      </c>
      <c r="M246" t="s">
        <v>3</v>
      </c>
      <c r="N246" t="s">
        <v>3</v>
      </c>
      <c r="O246" t="s">
        <v>4</v>
      </c>
      <c r="P246" t="s">
        <v>5</v>
      </c>
      <c r="Q246" t="s">
        <v>11</v>
      </c>
      <c r="R246" t="s">
        <v>3</v>
      </c>
      <c r="S246" t="s">
        <v>4</v>
      </c>
      <c r="T246" t="s">
        <v>4</v>
      </c>
      <c r="U246" t="s">
        <v>4</v>
      </c>
      <c r="V246" t="s">
        <v>11</v>
      </c>
      <c r="W246" t="s">
        <v>10</v>
      </c>
      <c r="X246" t="s">
        <v>4</v>
      </c>
      <c r="Y246" t="s">
        <v>4</v>
      </c>
      <c r="Z246" t="s">
        <v>4</v>
      </c>
      <c r="AA246" t="s">
        <v>4</v>
      </c>
      <c r="AB246" t="s">
        <v>4</v>
      </c>
      <c r="AC246" t="s">
        <v>4</v>
      </c>
      <c r="AD246" t="s">
        <v>3</v>
      </c>
      <c r="AE246" s="3" t="s">
        <v>129</v>
      </c>
      <c r="AF246" s="3" t="str">
        <f>IF(ISNUMBER(SEARCH("Do nothing", Officials_Data[[#This Row],[Column1]])), "Yes", "No")</f>
        <v>No</v>
      </c>
      <c r="AG246" s="98" t="str">
        <f>IF(ISNUMBER(SEARCH("Talk to the colleague about his/her behavior", Officials_Data[[#This Row],[Column1]])), "Yes", "No")</f>
        <v>No</v>
      </c>
      <c r="AH246" s="98" t="str">
        <f>IF(ISNUMBER(SEARCH("Report immediately to direct supervisor", Officials_Data[[#This Row],[Column1]])), "Yes", "No")</f>
        <v>Yes</v>
      </c>
      <c r="AI246" s="3" t="str">
        <f>IF(ISNUMBER(SEARCH("Report immediately to internal investigation body", Officials_Data[[#This Row],[Column1]])), "Yes", "No")</f>
        <v>No</v>
      </c>
      <c r="AJ246" s="3" t="str">
        <f>IF(ISNUMBER(SEARCH("Report immediately to external investigation body", Officials_Data[[#This Row],[Column1]])), "Yes", "No")</f>
        <v>No</v>
      </c>
      <c r="AK246" s="3" t="s">
        <v>14</v>
      </c>
      <c r="AL246" s="3" t="s">
        <v>21</v>
      </c>
      <c r="AM246" s="3" t="s">
        <v>21</v>
      </c>
      <c r="AN246" s="3" t="s">
        <v>4</v>
      </c>
      <c r="AO246" s="3" t="s">
        <v>4</v>
      </c>
      <c r="AP246" s="3" t="s">
        <v>4</v>
      </c>
      <c r="AQ246" s="3" t="s">
        <v>4</v>
      </c>
      <c r="AR246" s="3"/>
      <c r="AS246" s="3" t="s">
        <v>5</v>
      </c>
      <c r="AT246" s="3" t="s">
        <v>3</v>
      </c>
      <c r="AU246" s="3" t="s">
        <v>4</v>
      </c>
      <c r="AV246" s="3" t="s">
        <v>3</v>
      </c>
      <c r="AW246" s="3" t="s">
        <v>3</v>
      </c>
      <c r="AX246" s="3" t="s">
        <v>3</v>
      </c>
      <c r="AY246" s="3" t="s">
        <v>3</v>
      </c>
      <c r="AZ246" s="3" t="s">
        <v>3</v>
      </c>
      <c r="BA246" s="3" t="s">
        <v>75</v>
      </c>
    </row>
    <row r="247" spans="1:53" ht="14.4">
      <c r="A247" t="s">
        <v>598</v>
      </c>
      <c r="B247" s="94">
        <v>12257</v>
      </c>
      <c r="C247" s="93" t="s">
        <v>688</v>
      </c>
      <c r="D247" s="88" t="s">
        <v>754</v>
      </c>
      <c r="E247" t="s">
        <v>72</v>
      </c>
      <c r="F247" t="s">
        <v>350</v>
      </c>
      <c r="G247" t="s">
        <v>21</v>
      </c>
      <c r="H247" t="s">
        <v>3</v>
      </c>
      <c r="I247" t="s">
        <v>3</v>
      </c>
      <c r="J247" t="s">
        <v>3</v>
      </c>
      <c r="K247" t="s">
        <v>3</v>
      </c>
      <c r="L247" t="s">
        <v>3</v>
      </c>
      <c r="M247" t="s">
        <v>3</v>
      </c>
      <c r="N247" t="s">
        <v>3</v>
      </c>
      <c r="O247" t="s">
        <v>3</v>
      </c>
      <c r="P247" t="s">
        <v>3</v>
      </c>
      <c r="Q247" t="s">
        <v>12</v>
      </c>
      <c r="R247" t="s">
        <v>3</v>
      </c>
      <c r="S247" t="s">
        <v>3</v>
      </c>
      <c r="T247" t="s">
        <v>4</v>
      </c>
      <c r="U247" t="s">
        <v>3</v>
      </c>
      <c r="V247" t="s">
        <v>11</v>
      </c>
      <c r="W247" t="s">
        <v>10</v>
      </c>
      <c r="X247" t="s">
        <v>3</v>
      </c>
      <c r="Y247" t="s">
        <v>3</v>
      </c>
      <c r="Z247" t="s">
        <v>4</v>
      </c>
      <c r="AA247" t="s">
        <v>4</v>
      </c>
      <c r="AB247" t="s">
        <v>4</v>
      </c>
      <c r="AC247" t="s">
        <v>4</v>
      </c>
      <c r="AD247" t="s">
        <v>3</v>
      </c>
      <c r="AE247" s="3" t="s">
        <v>129</v>
      </c>
      <c r="AF247" s="3" t="str">
        <f>IF(ISNUMBER(SEARCH("Do nothing", Officials_Data[[#This Row],[Column1]])), "Yes", "No")</f>
        <v>No</v>
      </c>
      <c r="AG247" s="98" t="str">
        <f>IF(ISNUMBER(SEARCH("Talk to the colleague about his/her behavior", Officials_Data[[#This Row],[Column1]])), "Yes", "No")</f>
        <v>No</v>
      </c>
      <c r="AH247" s="98" t="str">
        <f>IF(ISNUMBER(SEARCH("Report immediately to direct supervisor", Officials_Data[[#This Row],[Column1]])), "Yes", "No")</f>
        <v>Yes</v>
      </c>
      <c r="AI247" s="3" t="str">
        <f>IF(ISNUMBER(SEARCH("Report immediately to internal investigation body", Officials_Data[[#This Row],[Column1]])), "Yes", "No")</f>
        <v>No</v>
      </c>
      <c r="AJ247" s="3" t="str">
        <f>IF(ISNUMBER(SEARCH("Report immediately to external investigation body", Officials_Data[[#This Row],[Column1]])), "Yes", "No")</f>
        <v>No</v>
      </c>
      <c r="AK247" s="3" t="s">
        <v>14</v>
      </c>
      <c r="AL247" s="3" t="s">
        <v>21</v>
      </c>
      <c r="AM247" s="3" t="s">
        <v>21</v>
      </c>
      <c r="AN247" s="3" t="s">
        <v>4</v>
      </c>
      <c r="AO247" s="3" t="s">
        <v>4</v>
      </c>
      <c r="AP247" s="3" t="s">
        <v>4</v>
      </c>
      <c r="AQ247" s="3" t="s">
        <v>4</v>
      </c>
      <c r="AR247" s="3"/>
      <c r="AS247" s="3" t="s">
        <v>5</v>
      </c>
      <c r="AT247" s="3" t="s">
        <v>5</v>
      </c>
      <c r="AU247" s="3" t="s">
        <v>3</v>
      </c>
      <c r="AV247" s="3" t="s">
        <v>4</v>
      </c>
      <c r="AW247" s="3" t="s">
        <v>3</v>
      </c>
      <c r="AX247" s="3" t="s">
        <v>3</v>
      </c>
      <c r="AY247" s="3" t="s">
        <v>3</v>
      </c>
      <c r="AZ247" s="3" t="s">
        <v>3</v>
      </c>
      <c r="BA247" s="3" t="s">
        <v>75</v>
      </c>
    </row>
    <row r="248" spans="1:53" ht="14.4">
      <c r="A248" t="s">
        <v>599</v>
      </c>
      <c r="B248" s="94">
        <v>12258</v>
      </c>
      <c r="C248" s="93" t="s">
        <v>688</v>
      </c>
      <c r="D248" s="88" t="s">
        <v>754</v>
      </c>
      <c r="E248" t="s">
        <v>72</v>
      </c>
      <c r="F248" t="s">
        <v>347</v>
      </c>
      <c r="G248" t="s">
        <v>22</v>
      </c>
      <c r="H248" t="s">
        <v>3</v>
      </c>
      <c r="I248" t="s">
        <v>3</v>
      </c>
      <c r="J248" t="s">
        <v>4</v>
      </c>
      <c r="K248" t="s">
        <v>4</v>
      </c>
      <c r="L248" t="s">
        <v>4</v>
      </c>
      <c r="M248" t="s">
        <v>4</v>
      </c>
      <c r="N248" t="s">
        <v>4</v>
      </c>
      <c r="O248" t="s">
        <v>4</v>
      </c>
      <c r="P248" t="s">
        <v>5</v>
      </c>
      <c r="Q248" t="s">
        <v>12</v>
      </c>
      <c r="R248" t="s">
        <v>4</v>
      </c>
      <c r="S248" t="s">
        <v>4</v>
      </c>
      <c r="T248" t="s">
        <v>4</v>
      </c>
      <c r="U248" t="s">
        <v>4</v>
      </c>
      <c r="V248" t="s">
        <v>10</v>
      </c>
      <c r="W248" t="s">
        <v>10</v>
      </c>
      <c r="X248" t="s">
        <v>4</v>
      </c>
      <c r="Y248" t="s">
        <v>5</v>
      </c>
      <c r="Z248" t="s">
        <v>4</v>
      </c>
      <c r="AA248" t="s">
        <v>4</v>
      </c>
      <c r="AB248" t="s">
        <v>4</v>
      </c>
      <c r="AC248" t="s">
        <v>4</v>
      </c>
      <c r="AD248" t="s">
        <v>4</v>
      </c>
      <c r="AE248" s="3" t="s">
        <v>129</v>
      </c>
      <c r="AF248" s="3" t="str">
        <f>IF(ISNUMBER(SEARCH("Do nothing", Officials_Data[[#This Row],[Column1]])), "Yes", "No")</f>
        <v>No</v>
      </c>
      <c r="AG248" s="98" t="str">
        <f>IF(ISNUMBER(SEARCH("Talk to the colleague about his/her behavior", Officials_Data[[#This Row],[Column1]])), "Yes", "No")</f>
        <v>No</v>
      </c>
      <c r="AH248" s="98" t="str">
        <f>IF(ISNUMBER(SEARCH("Report immediately to direct supervisor", Officials_Data[[#This Row],[Column1]])), "Yes", "No")</f>
        <v>Yes</v>
      </c>
      <c r="AI248" s="3" t="str">
        <f>IF(ISNUMBER(SEARCH("Report immediately to internal investigation body", Officials_Data[[#This Row],[Column1]])), "Yes", "No")</f>
        <v>No</v>
      </c>
      <c r="AJ248" s="3" t="str">
        <f>IF(ISNUMBER(SEARCH("Report immediately to external investigation body", Officials_Data[[#This Row],[Column1]])), "Yes", "No")</f>
        <v>No</v>
      </c>
      <c r="AK248" s="3" t="s">
        <v>20</v>
      </c>
      <c r="AL248" s="3" t="s">
        <v>21</v>
      </c>
      <c r="AM248" s="3" t="s">
        <v>21</v>
      </c>
      <c r="AN248" s="3" t="s">
        <v>4</v>
      </c>
      <c r="AO248" s="3" t="s">
        <v>4</v>
      </c>
      <c r="AP248" s="3" t="s">
        <v>4</v>
      </c>
      <c r="AQ248" s="3" t="s">
        <v>4</v>
      </c>
      <c r="AR248" s="3"/>
      <c r="AS248" s="3" t="s">
        <v>5</v>
      </c>
      <c r="AT248" s="3" t="s">
        <v>3</v>
      </c>
      <c r="AU248" s="3" t="s">
        <v>5</v>
      </c>
      <c r="AV248" s="3" t="s">
        <v>5</v>
      </c>
      <c r="AW248" s="3" t="s">
        <v>4</v>
      </c>
      <c r="AX248" s="3" t="s">
        <v>4</v>
      </c>
      <c r="AY248" s="3" t="s">
        <v>4</v>
      </c>
      <c r="AZ248" s="3" t="s">
        <v>4</v>
      </c>
      <c r="BA248" s="3" t="s">
        <v>75</v>
      </c>
    </row>
    <row r="249" spans="1:53" ht="14.4">
      <c r="A249" t="s">
        <v>600</v>
      </c>
      <c r="B249" s="94">
        <v>12260</v>
      </c>
      <c r="C249" s="93" t="s">
        <v>688</v>
      </c>
      <c r="D249" s="88" t="s">
        <v>754</v>
      </c>
      <c r="E249" t="s">
        <v>72</v>
      </c>
      <c r="F249" t="s">
        <v>350</v>
      </c>
      <c r="G249" t="s">
        <v>22</v>
      </c>
      <c r="H249" t="s">
        <v>3</v>
      </c>
      <c r="I249" t="s">
        <v>4</v>
      </c>
      <c r="J249" t="s">
        <v>3</v>
      </c>
      <c r="K249" t="s">
        <v>4</v>
      </c>
      <c r="L249" t="s">
        <v>3</v>
      </c>
      <c r="M249" t="s">
        <v>4</v>
      </c>
      <c r="N249" t="s">
        <v>6</v>
      </c>
      <c r="O249" t="s">
        <v>4</v>
      </c>
      <c r="P249" t="s">
        <v>5</v>
      </c>
      <c r="Q249" t="s">
        <v>12</v>
      </c>
      <c r="R249" t="s">
        <v>5</v>
      </c>
      <c r="S249" t="s">
        <v>5</v>
      </c>
      <c r="T249" t="s">
        <v>3</v>
      </c>
      <c r="U249" t="s">
        <v>5</v>
      </c>
      <c r="V249" t="s">
        <v>9</v>
      </c>
      <c r="W249" t="s">
        <v>10</v>
      </c>
      <c r="X249" t="s">
        <v>4</v>
      </c>
      <c r="Y249" t="s">
        <v>3</v>
      </c>
      <c r="Z249" t="s">
        <v>3</v>
      </c>
      <c r="AA249" t="s">
        <v>3</v>
      </c>
      <c r="AB249" t="s">
        <v>4</v>
      </c>
      <c r="AC249" t="s">
        <v>4</v>
      </c>
      <c r="AD249" t="s">
        <v>4</v>
      </c>
      <c r="AE249" s="3" t="s">
        <v>755</v>
      </c>
      <c r="AF249" s="3" t="str">
        <f>IF(ISNUMBER(SEARCH("Do nothing", Officials_Data[[#This Row],[Column1]])), "Yes", "No")</f>
        <v>No</v>
      </c>
      <c r="AG249" s="98" t="str">
        <f>IF(ISNUMBER(SEARCH("Talk to the colleague about his/her behavior", Officials_Data[[#This Row],[Column1]])), "Yes", "No")</f>
        <v>Yes</v>
      </c>
      <c r="AH249" s="98" t="str">
        <f>IF(ISNUMBER(SEARCH("Report immediately to direct supervisor", Officials_Data[[#This Row],[Column1]])), "Yes", "No")</f>
        <v>No</v>
      </c>
      <c r="AI249" s="3" t="str">
        <f>IF(ISNUMBER(SEARCH("Report immediately to internal investigation body", Officials_Data[[#This Row],[Column1]])), "Yes", "No")</f>
        <v>No</v>
      </c>
      <c r="AJ249" s="3" t="str">
        <f>IF(ISNUMBER(SEARCH("Report immediately to external investigation body", Officials_Data[[#This Row],[Column1]])), "Yes", "No")</f>
        <v>No</v>
      </c>
      <c r="AK249" s="3" t="s">
        <v>14</v>
      </c>
      <c r="AL249" s="3" t="s">
        <v>21</v>
      </c>
      <c r="AM249" s="3" t="s">
        <v>21</v>
      </c>
      <c r="AN249" s="3" t="s">
        <v>3</v>
      </c>
      <c r="AO249" s="3" t="s">
        <v>4</v>
      </c>
      <c r="AP249" s="3" t="s">
        <v>4</v>
      </c>
      <c r="AQ249" s="3" t="s">
        <v>3</v>
      </c>
      <c r="AR249" s="3"/>
      <c r="AS249" s="3" t="s">
        <v>6</v>
      </c>
      <c r="AT249" s="3" t="s">
        <v>3</v>
      </c>
      <c r="AU249" s="3" t="s">
        <v>6</v>
      </c>
      <c r="AV249" s="3" t="s">
        <v>4</v>
      </c>
      <c r="AW249" s="3" t="s">
        <v>3</v>
      </c>
      <c r="AX249" s="3" t="s">
        <v>4</v>
      </c>
      <c r="AY249" s="3" t="s">
        <v>3</v>
      </c>
      <c r="AZ249" s="3" t="s">
        <v>3</v>
      </c>
      <c r="BA249" s="3" t="s">
        <v>75</v>
      </c>
    </row>
    <row r="250" spans="1:53" ht="14.4">
      <c r="A250" t="s">
        <v>601</v>
      </c>
      <c r="B250" s="94">
        <v>12261</v>
      </c>
      <c r="C250" s="93" t="s">
        <v>725</v>
      </c>
      <c r="D250" s="88" t="s">
        <v>754</v>
      </c>
      <c r="E250" t="s">
        <v>74</v>
      </c>
      <c r="F250" t="s">
        <v>347</v>
      </c>
      <c r="G250" t="s">
        <v>22</v>
      </c>
      <c r="H250" t="s">
        <v>4</v>
      </c>
      <c r="I250" t="s">
        <v>4</v>
      </c>
      <c r="J250" t="s">
        <v>5</v>
      </c>
      <c r="K250" t="s">
        <v>4</v>
      </c>
      <c r="L250" t="s">
        <v>4</v>
      </c>
      <c r="M250" t="s">
        <v>4</v>
      </c>
      <c r="N250" t="s">
        <v>4</v>
      </c>
      <c r="O250" t="s">
        <v>5</v>
      </c>
      <c r="P250" t="s">
        <v>4</v>
      </c>
      <c r="Q250" t="s">
        <v>12</v>
      </c>
      <c r="R250" t="s">
        <v>4</v>
      </c>
      <c r="S250" t="s">
        <v>6</v>
      </c>
      <c r="T250" t="s">
        <v>4</v>
      </c>
      <c r="U250" t="s">
        <v>5</v>
      </c>
      <c r="V250" t="s">
        <v>11</v>
      </c>
      <c r="W250" t="s">
        <v>11</v>
      </c>
      <c r="X250" t="s">
        <v>5</v>
      </c>
      <c r="Y250" t="s">
        <v>5</v>
      </c>
      <c r="Z250" t="s">
        <v>6</v>
      </c>
      <c r="AA250" t="s">
        <v>6</v>
      </c>
      <c r="AB250" t="s">
        <v>4</v>
      </c>
      <c r="AC250" t="s">
        <v>5</v>
      </c>
      <c r="AD250" t="s">
        <v>6</v>
      </c>
      <c r="AE250" s="3" t="s">
        <v>129</v>
      </c>
      <c r="AF250" s="3" t="str">
        <f>IF(ISNUMBER(SEARCH("Do nothing", Officials_Data[[#This Row],[Column1]])), "Yes", "No")</f>
        <v>No</v>
      </c>
      <c r="AG250" s="98" t="str">
        <f>IF(ISNUMBER(SEARCH("Talk to the colleague about his/her behavior", Officials_Data[[#This Row],[Column1]])), "Yes", "No")</f>
        <v>No</v>
      </c>
      <c r="AH250" s="98" t="str">
        <f>IF(ISNUMBER(SEARCH("Report immediately to direct supervisor", Officials_Data[[#This Row],[Column1]])), "Yes", "No")</f>
        <v>Yes</v>
      </c>
      <c r="AI250" s="3" t="str">
        <f>IF(ISNUMBER(SEARCH("Report immediately to internal investigation body", Officials_Data[[#This Row],[Column1]])), "Yes", "No")</f>
        <v>No</v>
      </c>
      <c r="AJ250" s="3" t="str">
        <f>IF(ISNUMBER(SEARCH("Report immediately to external investigation body", Officials_Data[[#This Row],[Column1]])), "Yes", "No")</f>
        <v>No</v>
      </c>
      <c r="AK250" s="3" t="s">
        <v>14</v>
      </c>
      <c r="AL250" s="3" t="s">
        <v>21</v>
      </c>
      <c r="AM250" s="3" t="s">
        <v>21</v>
      </c>
      <c r="AN250" s="3" t="s">
        <v>5</v>
      </c>
      <c r="AO250" s="3" t="s">
        <v>6</v>
      </c>
      <c r="AP250" s="3" t="s">
        <v>6</v>
      </c>
      <c r="AQ250" s="3" t="s">
        <v>4</v>
      </c>
      <c r="AR250" s="3"/>
      <c r="AS250" s="3" t="s">
        <v>5</v>
      </c>
      <c r="AT250" s="3" t="s">
        <v>4</v>
      </c>
      <c r="AU250" s="3" t="s">
        <v>6</v>
      </c>
      <c r="AV250" s="3" t="s">
        <v>5</v>
      </c>
      <c r="AW250" s="3" t="s">
        <v>4</v>
      </c>
      <c r="AX250" s="3" t="s">
        <v>6</v>
      </c>
      <c r="AY250" s="3" t="s">
        <v>4</v>
      </c>
      <c r="AZ250" s="3" t="s">
        <v>4</v>
      </c>
      <c r="BA250" s="3" t="s">
        <v>73</v>
      </c>
    </row>
    <row r="251" spans="1:53" ht="14.4">
      <c r="A251" t="s">
        <v>602</v>
      </c>
      <c r="B251" s="94">
        <v>12262</v>
      </c>
      <c r="C251" s="93" t="s">
        <v>688</v>
      </c>
      <c r="D251" s="88" t="s">
        <v>754</v>
      </c>
      <c r="E251" t="s">
        <v>72</v>
      </c>
      <c r="F251" t="s">
        <v>350</v>
      </c>
      <c r="G251" t="s">
        <v>22</v>
      </c>
      <c r="H251" t="s">
        <v>6</v>
      </c>
      <c r="I251" t="s">
        <v>3</v>
      </c>
      <c r="J251" t="s">
        <v>4</v>
      </c>
      <c r="K251" t="s">
        <v>3</v>
      </c>
      <c r="L251" t="s">
        <v>4</v>
      </c>
      <c r="M251" t="s">
        <v>4</v>
      </c>
      <c r="N251" t="s">
        <v>5</v>
      </c>
      <c r="O251" t="s">
        <v>5</v>
      </c>
      <c r="P251" t="s">
        <v>5</v>
      </c>
      <c r="Q251" t="s">
        <v>11</v>
      </c>
      <c r="R251" t="s">
        <v>4</v>
      </c>
      <c r="S251" t="s">
        <v>4</v>
      </c>
      <c r="T251" t="s">
        <v>4</v>
      </c>
      <c r="U251" t="s">
        <v>4</v>
      </c>
      <c r="V251" t="s">
        <v>9</v>
      </c>
      <c r="W251" t="s">
        <v>10</v>
      </c>
      <c r="X251" t="s">
        <v>4</v>
      </c>
      <c r="Y251" t="s">
        <v>4</v>
      </c>
      <c r="Z251" t="s">
        <v>5</v>
      </c>
      <c r="AA251" t="s">
        <v>6</v>
      </c>
      <c r="AB251" t="s">
        <v>5</v>
      </c>
      <c r="AC251" t="s">
        <v>5</v>
      </c>
      <c r="AD251" t="s">
        <v>4</v>
      </c>
      <c r="AE251" s="3" t="s">
        <v>755</v>
      </c>
      <c r="AF251" s="3" t="str">
        <f>IF(ISNUMBER(SEARCH("Do nothing", Officials_Data[[#This Row],[Column1]])), "Yes", "No")</f>
        <v>No</v>
      </c>
      <c r="AG251" s="98" t="str">
        <f>IF(ISNUMBER(SEARCH("Talk to the colleague about his/her behavior", Officials_Data[[#This Row],[Column1]])), "Yes", "No")</f>
        <v>Yes</v>
      </c>
      <c r="AH251" s="98" t="str">
        <f>IF(ISNUMBER(SEARCH("Report immediately to direct supervisor", Officials_Data[[#This Row],[Column1]])), "Yes", "No")</f>
        <v>No</v>
      </c>
      <c r="AI251" s="3" t="str">
        <f>IF(ISNUMBER(SEARCH("Report immediately to internal investigation body", Officials_Data[[#This Row],[Column1]])), "Yes", "No")</f>
        <v>No</v>
      </c>
      <c r="AJ251" s="3" t="str">
        <f>IF(ISNUMBER(SEARCH("Report immediately to external investigation body", Officials_Data[[#This Row],[Column1]])), "Yes", "No")</f>
        <v>No</v>
      </c>
      <c r="AK251" s="3" t="s">
        <v>20</v>
      </c>
      <c r="AL251" s="3" t="s">
        <v>21</v>
      </c>
      <c r="AM251" s="3" t="s">
        <v>21</v>
      </c>
      <c r="AN251" s="3" t="s">
        <v>4</v>
      </c>
      <c r="AO251" s="3" t="s">
        <v>4</v>
      </c>
      <c r="AP251" s="3" t="s">
        <v>5</v>
      </c>
      <c r="AQ251" s="3" t="s">
        <v>4</v>
      </c>
      <c r="AR251" s="3"/>
      <c r="AS251" s="3" t="s">
        <v>5</v>
      </c>
      <c r="AT251" s="3" t="s">
        <v>3</v>
      </c>
      <c r="AU251" s="3" t="s">
        <v>5</v>
      </c>
      <c r="AV251" s="3" t="s">
        <v>5</v>
      </c>
      <c r="AW251" s="3" t="s">
        <v>4</v>
      </c>
      <c r="AX251" s="3" t="s">
        <v>4</v>
      </c>
      <c r="AY251" s="3" t="s">
        <v>4</v>
      </c>
      <c r="AZ251" s="3" t="s">
        <v>3</v>
      </c>
      <c r="BA251" s="3" t="s">
        <v>75</v>
      </c>
    </row>
    <row r="252" spans="1:53" ht="14.4">
      <c r="A252" t="s">
        <v>603</v>
      </c>
      <c r="B252" s="94">
        <v>12267</v>
      </c>
      <c r="C252" s="93" t="s">
        <v>688</v>
      </c>
      <c r="D252" s="88" t="s">
        <v>754</v>
      </c>
      <c r="E252" t="s">
        <v>72</v>
      </c>
      <c r="F252" t="s">
        <v>347</v>
      </c>
      <c r="G252" t="s">
        <v>22</v>
      </c>
      <c r="H252" t="s">
        <v>3</v>
      </c>
      <c r="I252" t="s">
        <v>3</v>
      </c>
      <c r="J252" t="s">
        <v>3</v>
      </c>
      <c r="K252" t="s">
        <v>3</v>
      </c>
      <c r="L252" t="s">
        <v>4</v>
      </c>
      <c r="M252" t="s">
        <v>3</v>
      </c>
      <c r="N252" t="s">
        <v>3</v>
      </c>
      <c r="O252" t="s">
        <v>4</v>
      </c>
      <c r="P252" t="s">
        <v>5</v>
      </c>
      <c r="Q252" t="s">
        <v>12</v>
      </c>
      <c r="R252" t="s">
        <v>4</v>
      </c>
      <c r="S252" t="s">
        <v>4</v>
      </c>
      <c r="T252" t="s">
        <v>3</v>
      </c>
      <c r="U252" t="s">
        <v>4</v>
      </c>
      <c r="V252" t="s">
        <v>10</v>
      </c>
      <c r="W252" t="s">
        <v>9</v>
      </c>
      <c r="X252" t="s">
        <v>4</v>
      </c>
      <c r="Y252" t="s">
        <v>4</v>
      </c>
      <c r="Z252" t="s">
        <v>4</v>
      </c>
      <c r="AA252" t="s">
        <v>4</v>
      </c>
      <c r="AB252" t="s">
        <v>3</v>
      </c>
      <c r="AC252" t="s">
        <v>4</v>
      </c>
      <c r="AD252" t="s">
        <v>3</v>
      </c>
      <c r="AE252" s="3" t="s">
        <v>129</v>
      </c>
      <c r="AF252" s="3" t="str">
        <f>IF(ISNUMBER(SEARCH("Do nothing", Officials_Data[[#This Row],[Column1]])), "Yes", "No")</f>
        <v>No</v>
      </c>
      <c r="AG252" s="98" t="str">
        <f>IF(ISNUMBER(SEARCH("Talk to the colleague about his/her behavior", Officials_Data[[#This Row],[Column1]])), "Yes", "No")</f>
        <v>No</v>
      </c>
      <c r="AH252" s="98" t="str">
        <f>IF(ISNUMBER(SEARCH("Report immediately to direct supervisor", Officials_Data[[#This Row],[Column1]])), "Yes", "No")</f>
        <v>Yes</v>
      </c>
      <c r="AI252" s="3" t="str">
        <f>IF(ISNUMBER(SEARCH("Report immediately to internal investigation body", Officials_Data[[#This Row],[Column1]])), "Yes", "No")</f>
        <v>No</v>
      </c>
      <c r="AJ252" s="3" t="str">
        <f>IF(ISNUMBER(SEARCH("Report immediately to external investigation body", Officials_Data[[#This Row],[Column1]])), "Yes", "No")</f>
        <v>No</v>
      </c>
      <c r="AK252" s="3" t="s">
        <v>14</v>
      </c>
      <c r="AL252" s="3" t="s">
        <v>21</v>
      </c>
      <c r="AM252" s="3" t="s">
        <v>21</v>
      </c>
      <c r="AN252" s="3" t="s">
        <v>3</v>
      </c>
      <c r="AO252" s="3" t="s">
        <v>3</v>
      </c>
      <c r="AP252" s="3" t="s">
        <v>5</v>
      </c>
      <c r="AQ252" s="3" t="s">
        <v>5</v>
      </c>
      <c r="AR252" s="3"/>
      <c r="AS252" s="3" t="s">
        <v>3</v>
      </c>
      <c r="AT252" s="3" t="s">
        <v>5</v>
      </c>
      <c r="AU252" s="3" t="s">
        <v>3</v>
      </c>
      <c r="AV252" s="3" t="s">
        <v>4</v>
      </c>
      <c r="AW252" s="3" t="s">
        <v>3</v>
      </c>
      <c r="AX252" s="3" t="s">
        <v>4</v>
      </c>
      <c r="AY252" s="3" t="s">
        <v>3</v>
      </c>
      <c r="AZ252" s="3" t="s">
        <v>3</v>
      </c>
      <c r="BA252" s="3" t="s">
        <v>75</v>
      </c>
    </row>
    <row r="253" spans="1:53" ht="14.4">
      <c r="A253" t="s">
        <v>604</v>
      </c>
      <c r="B253" s="94">
        <v>12268</v>
      </c>
      <c r="C253" s="93" t="s">
        <v>726</v>
      </c>
      <c r="D253" s="88" t="s">
        <v>754</v>
      </c>
      <c r="E253" t="s">
        <v>72</v>
      </c>
      <c r="F253" t="s">
        <v>347</v>
      </c>
      <c r="G253" t="s">
        <v>22</v>
      </c>
      <c r="H253" t="s">
        <v>3</v>
      </c>
      <c r="I253" t="s">
        <v>3</v>
      </c>
      <c r="J253" t="s">
        <v>3</v>
      </c>
      <c r="K253" t="s">
        <v>3</v>
      </c>
      <c r="L253" t="s">
        <v>4</v>
      </c>
      <c r="M253" t="s">
        <v>3</v>
      </c>
      <c r="N253" t="s">
        <v>3</v>
      </c>
      <c r="O253" t="s">
        <v>4</v>
      </c>
      <c r="P253" t="s">
        <v>5</v>
      </c>
      <c r="Q253" t="s">
        <v>11</v>
      </c>
      <c r="R253" t="s">
        <v>3</v>
      </c>
      <c r="S253" t="s">
        <v>3</v>
      </c>
      <c r="T253" t="s">
        <v>3</v>
      </c>
      <c r="U253" t="s">
        <v>3</v>
      </c>
      <c r="V253" t="s">
        <v>9</v>
      </c>
      <c r="W253" t="s">
        <v>9</v>
      </c>
      <c r="X253" t="s">
        <v>3</v>
      </c>
      <c r="Y253" t="s">
        <v>3</v>
      </c>
      <c r="Z253" t="s">
        <v>4</v>
      </c>
      <c r="AA253" t="s">
        <v>3</v>
      </c>
      <c r="AB253" t="s">
        <v>4</v>
      </c>
      <c r="AC253" t="s">
        <v>4</v>
      </c>
      <c r="AD253" t="s">
        <v>3</v>
      </c>
      <c r="AE253" s="3" t="s">
        <v>129</v>
      </c>
      <c r="AF253" s="3" t="str">
        <f>IF(ISNUMBER(SEARCH("Do nothing", Officials_Data[[#This Row],[Column1]])), "Yes", "No")</f>
        <v>No</v>
      </c>
      <c r="AG253" s="98" t="str">
        <f>IF(ISNUMBER(SEARCH("Talk to the colleague about his/her behavior", Officials_Data[[#This Row],[Column1]])), "Yes", "No")</f>
        <v>No</v>
      </c>
      <c r="AH253" s="98" t="str">
        <f>IF(ISNUMBER(SEARCH("Report immediately to direct supervisor", Officials_Data[[#This Row],[Column1]])), "Yes", "No")</f>
        <v>Yes</v>
      </c>
      <c r="AI253" s="3" t="str">
        <f>IF(ISNUMBER(SEARCH("Report immediately to internal investigation body", Officials_Data[[#This Row],[Column1]])), "Yes", "No")</f>
        <v>No</v>
      </c>
      <c r="AJ253" s="3" t="str">
        <f>IF(ISNUMBER(SEARCH("Report immediately to external investigation body", Officials_Data[[#This Row],[Column1]])), "Yes", "No")</f>
        <v>No</v>
      </c>
      <c r="AK253" s="3" t="s">
        <v>14</v>
      </c>
      <c r="AL253" s="3" t="s">
        <v>21</v>
      </c>
      <c r="AM253" s="3" t="s">
        <v>21</v>
      </c>
      <c r="AN253" s="3" t="s">
        <v>4</v>
      </c>
      <c r="AO253" s="3" t="s">
        <v>4</v>
      </c>
      <c r="AP253" s="3" t="s">
        <v>4</v>
      </c>
      <c r="AQ253" s="3" t="s">
        <v>4</v>
      </c>
      <c r="AR253" s="3"/>
      <c r="AS253" s="3" t="s">
        <v>5</v>
      </c>
      <c r="AT253" s="3" t="s">
        <v>3</v>
      </c>
      <c r="AU253" s="3" t="s">
        <v>3</v>
      </c>
      <c r="AV253" s="3" t="s">
        <v>4</v>
      </c>
      <c r="AW253" s="3" t="s">
        <v>3</v>
      </c>
      <c r="AX253" s="3" t="s">
        <v>3</v>
      </c>
      <c r="AY253" s="3" t="s">
        <v>3</v>
      </c>
      <c r="AZ253" s="3" t="s">
        <v>3</v>
      </c>
      <c r="BA253" s="3" t="s">
        <v>75</v>
      </c>
    </row>
    <row r="254" spans="1:53" ht="14.4">
      <c r="A254" t="s">
        <v>605</v>
      </c>
      <c r="B254" s="94">
        <v>12271</v>
      </c>
      <c r="C254" s="93" t="s">
        <v>688</v>
      </c>
      <c r="D254" s="88" t="s">
        <v>754</v>
      </c>
      <c r="E254" t="s">
        <v>74</v>
      </c>
      <c r="F254" t="s">
        <v>347</v>
      </c>
      <c r="G254" t="s">
        <v>22</v>
      </c>
      <c r="H254" t="s">
        <v>4</v>
      </c>
      <c r="I254" t="s">
        <v>4</v>
      </c>
      <c r="J254" t="s">
        <v>4</v>
      </c>
      <c r="K254" t="s">
        <v>4</v>
      </c>
      <c r="L254" t="s">
        <v>4</v>
      </c>
      <c r="M254" t="s">
        <v>4</v>
      </c>
      <c r="N254" t="s">
        <v>4</v>
      </c>
      <c r="O254" t="s">
        <v>4</v>
      </c>
      <c r="P254" t="s">
        <v>4</v>
      </c>
      <c r="Q254" t="s">
        <v>11</v>
      </c>
      <c r="R254" t="s">
        <v>4</v>
      </c>
      <c r="S254" t="s">
        <v>4</v>
      </c>
      <c r="T254" t="s">
        <v>4</v>
      </c>
      <c r="U254" t="s">
        <v>4</v>
      </c>
      <c r="V254" t="s">
        <v>10</v>
      </c>
      <c r="W254" t="s">
        <v>11</v>
      </c>
      <c r="X254" t="s">
        <v>4</v>
      </c>
      <c r="Y254" t="s">
        <v>4</v>
      </c>
      <c r="Z254" t="s">
        <v>4</v>
      </c>
      <c r="AA254" t="s">
        <v>4</v>
      </c>
      <c r="AB254" t="s">
        <v>5</v>
      </c>
      <c r="AC254" t="s">
        <v>4</v>
      </c>
      <c r="AD254" t="s">
        <v>5</v>
      </c>
      <c r="AE254" s="3" t="s">
        <v>129</v>
      </c>
      <c r="AF254" s="3" t="str">
        <f>IF(ISNUMBER(SEARCH("Do nothing", Officials_Data[[#This Row],[Column1]])), "Yes", "No")</f>
        <v>No</v>
      </c>
      <c r="AG254" s="98" t="str">
        <f>IF(ISNUMBER(SEARCH("Talk to the colleague about his/her behavior", Officials_Data[[#This Row],[Column1]])), "Yes", "No")</f>
        <v>No</v>
      </c>
      <c r="AH254" s="98" t="str">
        <f>IF(ISNUMBER(SEARCH("Report immediately to direct supervisor", Officials_Data[[#This Row],[Column1]])), "Yes", "No")</f>
        <v>Yes</v>
      </c>
      <c r="AI254" s="3" t="str">
        <f>IF(ISNUMBER(SEARCH("Report immediately to internal investigation body", Officials_Data[[#This Row],[Column1]])), "Yes", "No")</f>
        <v>No</v>
      </c>
      <c r="AJ254" s="3" t="str">
        <f>IF(ISNUMBER(SEARCH("Report immediately to external investigation body", Officials_Data[[#This Row],[Column1]])), "Yes", "No")</f>
        <v>No</v>
      </c>
      <c r="AK254" s="3" t="s">
        <v>14</v>
      </c>
      <c r="AL254" s="3" t="s">
        <v>21</v>
      </c>
      <c r="AM254" s="3" t="s">
        <v>21</v>
      </c>
      <c r="AN254" s="3" t="s">
        <v>4</v>
      </c>
      <c r="AO254" s="3" t="s">
        <v>4</v>
      </c>
      <c r="AP254" s="3" t="s">
        <v>4</v>
      </c>
      <c r="AQ254" s="3" t="s">
        <v>4</v>
      </c>
      <c r="AR254" s="3"/>
      <c r="AS254" s="3" t="s">
        <v>4</v>
      </c>
      <c r="AT254" s="3" t="s">
        <v>5</v>
      </c>
      <c r="AU254" s="3" t="s">
        <v>4</v>
      </c>
      <c r="AV254" s="3" t="s">
        <v>4</v>
      </c>
      <c r="AW254" s="3" t="s">
        <v>4</v>
      </c>
      <c r="AX254" s="3" t="s">
        <v>4</v>
      </c>
      <c r="AY254" s="3" t="s">
        <v>4</v>
      </c>
      <c r="AZ254" s="3" t="s">
        <v>4</v>
      </c>
      <c r="BA254" s="3" t="s">
        <v>75</v>
      </c>
    </row>
    <row r="255" spans="1:53" ht="14.4">
      <c r="A255" t="s">
        <v>606</v>
      </c>
      <c r="B255" s="94">
        <v>12285</v>
      </c>
      <c r="C255" s="93" t="s">
        <v>688</v>
      </c>
      <c r="D255" s="88" t="s">
        <v>754</v>
      </c>
      <c r="E255" t="s">
        <v>72</v>
      </c>
      <c r="F255" t="s">
        <v>350</v>
      </c>
      <c r="G255" t="s">
        <v>22</v>
      </c>
      <c r="H255" t="s">
        <v>4</v>
      </c>
      <c r="I255" t="s">
        <v>3</v>
      </c>
      <c r="J255" t="s">
        <v>4</v>
      </c>
      <c r="K255" t="s">
        <v>3</v>
      </c>
      <c r="L255" t="s">
        <v>3</v>
      </c>
      <c r="M255" t="s">
        <v>3</v>
      </c>
      <c r="N255" t="s">
        <v>3</v>
      </c>
      <c r="O255" t="s">
        <v>4</v>
      </c>
      <c r="P255" t="s">
        <v>6</v>
      </c>
      <c r="Q255" t="s">
        <v>12</v>
      </c>
      <c r="R255" t="s">
        <v>3</v>
      </c>
      <c r="S255" t="s">
        <v>3</v>
      </c>
      <c r="T255" t="s">
        <v>3</v>
      </c>
      <c r="U255" t="s">
        <v>6</v>
      </c>
      <c r="V255" t="s">
        <v>9</v>
      </c>
      <c r="W255" t="s">
        <v>9</v>
      </c>
      <c r="X255" t="s">
        <v>3</v>
      </c>
      <c r="Y255" t="s">
        <v>6</v>
      </c>
      <c r="Z255" t="s">
        <v>3</v>
      </c>
      <c r="AA255" t="s">
        <v>4</v>
      </c>
      <c r="AB255" t="s">
        <v>4</v>
      </c>
      <c r="AC255" t="s">
        <v>4</v>
      </c>
      <c r="AD255" t="s">
        <v>4</v>
      </c>
      <c r="AE255" s="3" t="s">
        <v>755</v>
      </c>
      <c r="AF255" s="3" t="str">
        <f>IF(ISNUMBER(SEARCH("Do nothing", Officials_Data[[#This Row],[Column1]])), "Yes", "No")</f>
        <v>No</v>
      </c>
      <c r="AG255" s="98" t="str">
        <f>IF(ISNUMBER(SEARCH("Talk to the colleague about his/her behavior", Officials_Data[[#This Row],[Column1]])), "Yes", "No")</f>
        <v>Yes</v>
      </c>
      <c r="AH255" s="98" t="str">
        <f>IF(ISNUMBER(SEARCH("Report immediately to direct supervisor", Officials_Data[[#This Row],[Column1]])), "Yes", "No")</f>
        <v>No</v>
      </c>
      <c r="AI255" s="3" t="str">
        <f>IF(ISNUMBER(SEARCH("Report immediately to internal investigation body", Officials_Data[[#This Row],[Column1]])), "Yes", "No")</f>
        <v>No</v>
      </c>
      <c r="AJ255" s="3" t="str">
        <f>IF(ISNUMBER(SEARCH("Report immediately to external investigation body", Officials_Data[[#This Row],[Column1]])), "Yes", "No")</f>
        <v>No</v>
      </c>
      <c r="AK255" s="3" t="s">
        <v>14</v>
      </c>
      <c r="AL255" s="3" t="s">
        <v>21</v>
      </c>
      <c r="AM255" s="3" t="s">
        <v>21</v>
      </c>
      <c r="AN255" s="3" t="s">
        <v>3</v>
      </c>
      <c r="AO255" s="3" t="s">
        <v>4</v>
      </c>
      <c r="AP255" s="3" t="s">
        <v>4</v>
      </c>
      <c r="AQ255" s="3" t="s">
        <v>3</v>
      </c>
      <c r="AR255" s="3"/>
      <c r="AS255" s="3" t="s">
        <v>6</v>
      </c>
      <c r="AT255" s="3" t="s">
        <v>3</v>
      </c>
      <c r="AU255" s="3" t="s">
        <v>5</v>
      </c>
      <c r="AV255" s="3" t="s">
        <v>4</v>
      </c>
      <c r="AW255" s="3" t="s">
        <v>4</v>
      </c>
      <c r="AX255" s="3" t="s">
        <v>4</v>
      </c>
      <c r="AY255" s="3" t="s">
        <v>3</v>
      </c>
      <c r="AZ255" s="3" t="s">
        <v>3</v>
      </c>
      <c r="BA255" s="3" t="s">
        <v>75</v>
      </c>
    </row>
    <row r="256" spans="1:53" ht="14.4">
      <c r="A256" t="s">
        <v>607</v>
      </c>
      <c r="B256" s="94">
        <v>12286</v>
      </c>
      <c r="C256" s="93" t="s">
        <v>688</v>
      </c>
      <c r="D256" s="88" t="s">
        <v>754</v>
      </c>
      <c r="E256" t="s">
        <v>74</v>
      </c>
      <c r="F256" t="s">
        <v>346</v>
      </c>
      <c r="G256" t="s">
        <v>21</v>
      </c>
      <c r="H256" t="s">
        <v>3</v>
      </c>
      <c r="I256" t="s">
        <v>4</v>
      </c>
      <c r="J256" t="s">
        <v>4</v>
      </c>
      <c r="K256" t="s">
        <v>3</v>
      </c>
      <c r="L256" t="s">
        <v>3</v>
      </c>
      <c r="M256" t="s">
        <v>4</v>
      </c>
      <c r="N256" t="s">
        <v>4</v>
      </c>
      <c r="O256" t="s">
        <v>4</v>
      </c>
      <c r="P256" t="s">
        <v>5</v>
      </c>
      <c r="Q256" t="s">
        <v>12</v>
      </c>
      <c r="R256" t="s">
        <v>4</v>
      </c>
      <c r="S256" t="s">
        <v>4</v>
      </c>
      <c r="T256" t="s">
        <v>3</v>
      </c>
      <c r="U256" t="s">
        <v>4</v>
      </c>
      <c r="V256" t="s">
        <v>9</v>
      </c>
      <c r="W256" t="s">
        <v>10</v>
      </c>
      <c r="X256" t="s">
        <v>3</v>
      </c>
      <c r="Y256" t="s">
        <v>5</v>
      </c>
      <c r="Z256" t="s">
        <v>4</v>
      </c>
      <c r="AA256" t="s">
        <v>4</v>
      </c>
      <c r="AB256" t="s">
        <v>3</v>
      </c>
      <c r="AC256" t="s">
        <v>4</v>
      </c>
      <c r="AD256" t="s">
        <v>4</v>
      </c>
      <c r="AE256" s="3" t="s">
        <v>756</v>
      </c>
      <c r="AF256" s="3" t="str">
        <f>IF(ISNUMBER(SEARCH("Do nothing", Officials_Data[[#This Row],[Column1]])), "Yes", "No")</f>
        <v>No</v>
      </c>
      <c r="AG256" s="98" t="str">
        <f>IF(ISNUMBER(SEARCH("Talk to the colleague about his/her behavior", Officials_Data[[#This Row],[Column1]])), "Yes", "No")</f>
        <v>Yes</v>
      </c>
      <c r="AH256" s="98" t="str">
        <f>IF(ISNUMBER(SEARCH("Report immediately to direct supervisor", Officials_Data[[#This Row],[Column1]])), "Yes", "No")</f>
        <v>Yes</v>
      </c>
      <c r="AI256" s="3" t="str">
        <f>IF(ISNUMBER(SEARCH("Report immediately to internal investigation body", Officials_Data[[#This Row],[Column1]])), "Yes", "No")</f>
        <v>No</v>
      </c>
      <c r="AJ256" s="3" t="str">
        <f>IF(ISNUMBER(SEARCH("Report immediately to external investigation body", Officials_Data[[#This Row],[Column1]])), "Yes", "No")</f>
        <v>No</v>
      </c>
      <c r="AK256" s="3" t="s">
        <v>14</v>
      </c>
      <c r="AL256" s="3" t="s">
        <v>21</v>
      </c>
      <c r="AM256" s="3" t="s">
        <v>21</v>
      </c>
      <c r="AN256" s="3" t="s">
        <v>3</v>
      </c>
      <c r="AO256" s="3" t="s">
        <v>4</v>
      </c>
      <c r="AP256" s="3" t="s">
        <v>3</v>
      </c>
      <c r="AQ256" s="3" t="s">
        <v>4</v>
      </c>
      <c r="AR256" s="3"/>
      <c r="AS256" s="3" t="s">
        <v>5</v>
      </c>
      <c r="AT256" s="3" t="s">
        <v>3</v>
      </c>
      <c r="AU256" s="3" t="s">
        <v>4</v>
      </c>
      <c r="AV256" s="3" t="s">
        <v>4</v>
      </c>
      <c r="AW256" s="3" t="s">
        <v>3</v>
      </c>
      <c r="AX256" s="3" t="s">
        <v>4</v>
      </c>
      <c r="AY256" s="3" t="s">
        <v>3</v>
      </c>
      <c r="AZ256" s="3" t="s">
        <v>3</v>
      </c>
      <c r="BA256" s="3" t="s">
        <v>75</v>
      </c>
    </row>
    <row r="257" spans="1:53" ht="14.4">
      <c r="A257" t="s">
        <v>608</v>
      </c>
      <c r="B257" s="94">
        <v>12292</v>
      </c>
      <c r="C257" s="93" t="s">
        <v>688</v>
      </c>
      <c r="D257" s="88" t="s">
        <v>754</v>
      </c>
      <c r="E257" t="s">
        <v>72</v>
      </c>
      <c r="F257" t="s">
        <v>346</v>
      </c>
      <c r="G257" t="s">
        <v>22</v>
      </c>
      <c r="H257" t="s">
        <v>3</v>
      </c>
      <c r="I257" t="s">
        <v>4</v>
      </c>
      <c r="J257" t="s">
        <v>4</v>
      </c>
      <c r="K257" t="s">
        <v>4</v>
      </c>
      <c r="L257" t="s">
        <v>4</v>
      </c>
      <c r="M257" t="s">
        <v>4</v>
      </c>
      <c r="N257" t="s">
        <v>4</v>
      </c>
      <c r="O257" t="s">
        <v>6</v>
      </c>
      <c r="P257" t="s">
        <v>5</v>
      </c>
      <c r="Q257" t="s">
        <v>12</v>
      </c>
      <c r="R257" t="s">
        <v>4</v>
      </c>
      <c r="S257" t="s">
        <v>6</v>
      </c>
      <c r="T257" t="s">
        <v>4</v>
      </c>
      <c r="U257" t="s">
        <v>5</v>
      </c>
      <c r="V257" t="s">
        <v>11</v>
      </c>
      <c r="W257" t="s">
        <v>10</v>
      </c>
      <c r="X257" t="s">
        <v>5</v>
      </c>
      <c r="Y257" t="s">
        <v>5</v>
      </c>
      <c r="Z257" t="s">
        <v>5</v>
      </c>
      <c r="AA257" t="s">
        <v>6</v>
      </c>
      <c r="AB257" t="s">
        <v>5</v>
      </c>
      <c r="AC257" t="s">
        <v>5</v>
      </c>
      <c r="AD257" t="s">
        <v>5</v>
      </c>
      <c r="AE257" s="3" t="s">
        <v>125</v>
      </c>
      <c r="AF257" s="3" t="str">
        <f>IF(ISNUMBER(SEARCH("Do nothing", Officials_Data[[#This Row],[Column1]])), "Yes", "No")</f>
        <v>Yes</v>
      </c>
      <c r="AG257" s="98" t="str">
        <f>IF(ISNUMBER(SEARCH("Talk to the colleague about his/her behavior", Officials_Data[[#This Row],[Column1]])), "Yes", "No")</f>
        <v>No</v>
      </c>
      <c r="AH257" s="98" t="str">
        <f>IF(ISNUMBER(SEARCH("Report immediately to direct supervisor", Officials_Data[[#This Row],[Column1]])), "Yes", "No")</f>
        <v>No</v>
      </c>
      <c r="AI257" s="3" t="str">
        <f>IF(ISNUMBER(SEARCH("Report immediately to internal investigation body", Officials_Data[[#This Row],[Column1]])), "Yes", "No")</f>
        <v>No</v>
      </c>
      <c r="AJ257" s="3" t="str">
        <f>IF(ISNUMBER(SEARCH("Report immediately to external investigation body", Officials_Data[[#This Row],[Column1]])), "Yes", "No")</f>
        <v>No</v>
      </c>
      <c r="AK257" s="3" t="s">
        <v>14</v>
      </c>
      <c r="AL257" s="3" t="s">
        <v>22</v>
      </c>
      <c r="AM257" s="3"/>
      <c r="AN257" s="3"/>
      <c r="AO257" s="3"/>
      <c r="AP257" s="3"/>
      <c r="AQ257" s="3"/>
      <c r="AR257" s="3" t="s">
        <v>4</v>
      </c>
      <c r="AS257" s="3" t="s">
        <v>6</v>
      </c>
      <c r="AT257" s="3" t="s">
        <v>3</v>
      </c>
      <c r="AU257" s="3" t="s">
        <v>6</v>
      </c>
      <c r="AV257" s="3" t="s">
        <v>6</v>
      </c>
      <c r="AW257" s="3" t="s">
        <v>3</v>
      </c>
      <c r="AX257" s="3" t="s">
        <v>5</v>
      </c>
      <c r="AY257" s="3" t="s">
        <v>4</v>
      </c>
      <c r="AZ257" s="3" t="s">
        <v>4</v>
      </c>
      <c r="BA257" s="3" t="s">
        <v>75</v>
      </c>
    </row>
    <row r="258" spans="1:53" ht="14.4">
      <c r="A258" t="s">
        <v>609</v>
      </c>
      <c r="B258" s="94">
        <v>12295</v>
      </c>
      <c r="C258" s="93" t="s">
        <v>727</v>
      </c>
      <c r="D258" s="88" t="s">
        <v>754</v>
      </c>
      <c r="E258" t="s">
        <v>72</v>
      </c>
      <c r="F258" t="s">
        <v>347</v>
      </c>
      <c r="G258" t="s">
        <v>22</v>
      </c>
      <c r="H258" t="s">
        <v>3</v>
      </c>
      <c r="I258" t="s">
        <v>4</v>
      </c>
      <c r="J258" t="s">
        <v>5</v>
      </c>
      <c r="K258" t="s">
        <v>4</v>
      </c>
      <c r="L258" t="s">
        <v>5</v>
      </c>
      <c r="M258" t="s">
        <v>5</v>
      </c>
      <c r="N258" t="s">
        <v>4</v>
      </c>
      <c r="O258" t="s">
        <v>4</v>
      </c>
      <c r="P258" t="s">
        <v>4</v>
      </c>
      <c r="Q258" t="s">
        <v>11</v>
      </c>
      <c r="R258" t="s">
        <v>4</v>
      </c>
      <c r="S258" t="s">
        <v>4</v>
      </c>
      <c r="T258" t="s">
        <v>4</v>
      </c>
      <c r="U258" t="s">
        <v>5</v>
      </c>
      <c r="V258" t="s">
        <v>10</v>
      </c>
      <c r="W258" t="s">
        <v>10</v>
      </c>
      <c r="X258" t="s">
        <v>4</v>
      </c>
      <c r="Y258" t="s">
        <v>4</v>
      </c>
      <c r="Z258" t="s">
        <v>5</v>
      </c>
      <c r="AA258" t="s">
        <v>4</v>
      </c>
      <c r="AB258" t="s">
        <v>5</v>
      </c>
      <c r="AC258" t="s">
        <v>6</v>
      </c>
      <c r="AD258" t="s">
        <v>5</v>
      </c>
      <c r="AE258" s="3" t="s">
        <v>131</v>
      </c>
      <c r="AF258" s="3" t="str">
        <f>IF(ISNUMBER(SEARCH("Do nothing", Officials_Data[[#This Row],[Column1]])), "Yes", "No")</f>
        <v>No</v>
      </c>
      <c r="AG258" s="98" t="str">
        <f>IF(ISNUMBER(SEARCH("Talk to the colleague about his/her behavior", Officials_Data[[#This Row],[Column1]])), "Yes", "No")</f>
        <v>No</v>
      </c>
      <c r="AH258" s="98" t="str">
        <f>IF(ISNUMBER(SEARCH("Report immediately to direct supervisor", Officials_Data[[#This Row],[Column1]])), "Yes", "No")</f>
        <v>No</v>
      </c>
      <c r="AI258" s="3" t="str">
        <f>IF(ISNUMBER(SEARCH("Report immediately to internal investigation body", Officials_Data[[#This Row],[Column1]])), "Yes", "No")</f>
        <v>Yes</v>
      </c>
      <c r="AJ258" s="3" t="str">
        <f>IF(ISNUMBER(SEARCH("Report immediately to external investigation body", Officials_Data[[#This Row],[Column1]])), "Yes", "No")</f>
        <v>No</v>
      </c>
      <c r="AK258" s="3" t="s">
        <v>14</v>
      </c>
      <c r="AL258" s="3" t="s">
        <v>21</v>
      </c>
      <c r="AM258" s="3" t="s">
        <v>21</v>
      </c>
      <c r="AN258" s="3" t="s">
        <v>4</v>
      </c>
      <c r="AO258" s="3" t="s">
        <v>5</v>
      </c>
      <c r="AP258" s="3" t="s">
        <v>3</v>
      </c>
      <c r="AQ258" s="3" t="s">
        <v>4</v>
      </c>
      <c r="AR258" s="3"/>
      <c r="AS258" s="3" t="s">
        <v>4</v>
      </c>
      <c r="AT258" s="3" t="s">
        <v>3</v>
      </c>
      <c r="AU258" s="3" t="s">
        <v>5</v>
      </c>
      <c r="AV258" s="3" t="s">
        <v>5</v>
      </c>
      <c r="AW258" s="3" t="s">
        <v>4</v>
      </c>
      <c r="AX258" s="3" t="s">
        <v>4</v>
      </c>
      <c r="AY258" s="3" t="s">
        <v>4</v>
      </c>
      <c r="AZ258" s="3" t="s">
        <v>4</v>
      </c>
      <c r="BA258" s="3" t="s">
        <v>75</v>
      </c>
    </row>
    <row r="259" spans="1:53" ht="14.4">
      <c r="A259" t="s">
        <v>610</v>
      </c>
      <c r="B259" s="94">
        <v>12296</v>
      </c>
      <c r="C259" s="93" t="s">
        <v>728</v>
      </c>
      <c r="D259" s="88" t="s">
        <v>754</v>
      </c>
      <c r="E259" t="s">
        <v>74</v>
      </c>
      <c r="F259" t="s">
        <v>347</v>
      </c>
      <c r="G259" t="s">
        <v>22</v>
      </c>
      <c r="H259" t="s">
        <v>4</v>
      </c>
      <c r="I259" t="s">
        <v>4</v>
      </c>
      <c r="J259" t="s">
        <v>4</v>
      </c>
      <c r="K259" t="s">
        <v>3</v>
      </c>
      <c r="L259" t="s">
        <v>4</v>
      </c>
      <c r="M259" t="s">
        <v>4</v>
      </c>
      <c r="N259" t="s">
        <v>4</v>
      </c>
      <c r="O259" t="s">
        <v>4</v>
      </c>
      <c r="P259" t="s">
        <v>6</v>
      </c>
      <c r="Q259" t="s">
        <v>12</v>
      </c>
      <c r="R259" t="s">
        <v>4</v>
      </c>
      <c r="S259" t="s">
        <v>4</v>
      </c>
      <c r="T259" t="s">
        <v>3</v>
      </c>
      <c r="U259" t="s">
        <v>3</v>
      </c>
      <c r="V259" t="s">
        <v>9</v>
      </c>
      <c r="W259" t="s">
        <v>9</v>
      </c>
      <c r="X259" t="s">
        <v>3</v>
      </c>
      <c r="Y259" t="s">
        <v>5</v>
      </c>
      <c r="Z259" t="s">
        <v>3</v>
      </c>
      <c r="AA259" t="s">
        <v>5</v>
      </c>
      <c r="AB259" t="s">
        <v>3</v>
      </c>
      <c r="AC259" t="s">
        <v>4</v>
      </c>
      <c r="AD259" t="s">
        <v>4</v>
      </c>
      <c r="AE259" s="3" t="s">
        <v>129</v>
      </c>
      <c r="AF259" s="3" t="str">
        <f>IF(ISNUMBER(SEARCH("Do nothing", Officials_Data[[#This Row],[Column1]])), "Yes", "No")</f>
        <v>No</v>
      </c>
      <c r="AG259" s="98" t="str">
        <f>IF(ISNUMBER(SEARCH("Talk to the colleague about his/her behavior", Officials_Data[[#This Row],[Column1]])), "Yes", "No")</f>
        <v>No</v>
      </c>
      <c r="AH259" s="98" t="str">
        <f>IF(ISNUMBER(SEARCH("Report immediately to direct supervisor", Officials_Data[[#This Row],[Column1]])), "Yes", "No")</f>
        <v>Yes</v>
      </c>
      <c r="AI259" s="3" t="str">
        <f>IF(ISNUMBER(SEARCH("Report immediately to internal investigation body", Officials_Data[[#This Row],[Column1]])), "Yes", "No")</f>
        <v>No</v>
      </c>
      <c r="AJ259" s="3" t="str">
        <f>IF(ISNUMBER(SEARCH("Report immediately to external investigation body", Officials_Data[[#This Row],[Column1]])), "Yes", "No")</f>
        <v>No</v>
      </c>
      <c r="AK259" s="3" t="s">
        <v>14</v>
      </c>
      <c r="AL259" s="3" t="s">
        <v>21</v>
      </c>
      <c r="AM259" s="3" t="s">
        <v>21</v>
      </c>
      <c r="AN259" s="3" t="s">
        <v>3</v>
      </c>
      <c r="AO259" s="3" t="s">
        <v>3</v>
      </c>
      <c r="AP259" s="3" t="s">
        <v>3</v>
      </c>
      <c r="AQ259" s="3" t="s">
        <v>3</v>
      </c>
      <c r="AR259" s="3"/>
      <c r="AS259" s="3" t="s">
        <v>6</v>
      </c>
      <c r="AT259" s="3" t="s">
        <v>3</v>
      </c>
      <c r="AU259" s="3" t="s">
        <v>5</v>
      </c>
      <c r="AV259" s="3" t="s">
        <v>4</v>
      </c>
      <c r="AW259" s="3" t="s">
        <v>3</v>
      </c>
      <c r="AX259" s="3" t="s">
        <v>4</v>
      </c>
      <c r="AY259" s="3" t="s">
        <v>4</v>
      </c>
      <c r="AZ259" s="3" t="s">
        <v>4</v>
      </c>
      <c r="BA259" s="3" t="s">
        <v>75</v>
      </c>
    </row>
    <row r="260" spans="1:53" ht="14.4">
      <c r="A260" t="s">
        <v>611</v>
      </c>
      <c r="B260" s="94">
        <v>12298</v>
      </c>
      <c r="C260" s="93" t="s">
        <v>688</v>
      </c>
      <c r="D260" s="88" t="s">
        <v>754</v>
      </c>
      <c r="E260" t="s">
        <v>74</v>
      </c>
      <c r="F260" t="s">
        <v>350</v>
      </c>
      <c r="G260" t="s">
        <v>21</v>
      </c>
      <c r="H260" t="s">
        <v>4</v>
      </c>
      <c r="I260" t="s">
        <v>4</v>
      </c>
      <c r="J260" t="s">
        <v>4</v>
      </c>
      <c r="K260" t="s">
        <v>3</v>
      </c>
      <c r="L260" t="s">
        <v>4</v>
      </c>
      <c r="M260" t="s">
        <v>4</v>
      </c>
      <c r="N260" t="s">
        <v>5</v>
      </c>
      <c r="O260" t="s">
        <v>6</v>
      </c>
      <c r="P260" t="s">
        <v>4</v>
      </c>
      <c r="Q260" t="s">
        <v>11</v>
      </c>
      <c r="R260" t="s">
        <v>5</v>
      </c>
      <c r="S260" t="s">
        <v>5</v>
      </c>
      <c r="T260" t="s">
        <v>3</v>
      </c>
      <c r="U260" t="s">
        <v>4</v>
      </c>
      <c r="V260" t="s">
        <v>10</v>
      </c>
      <c r="W260" t="s">
        <v>10</v>
      </c>
      <c r="X260" t="s">
        <v>4</v>
      </c>
      <c r="Y260" t="s">
        <v>4</v>
      </c>
      <c r="Z260" t="s">
        <v>5</v>
      </c>
      <c r="AA260" t="s">
        <v>4</v>
      </c>
      <c r="AB260" t="s">
        <v>5</v>
      </c>
      <c r="AC260" t="s">
        <v>5</v>
      </c>
      <c r="AD260" t="s">
        <v>5</v>
      </c>
      <c r="AE260" s="3" t="s">
        <v>129</v>
      </c>
      <c r="AF260" s="3" t="str">
        <f>IF(ISNUMBER(SEARCH("Do nothing", Officials_Data[[#This Row],[Column1]])), "Yes", "No")</f>
        <v>No</v>
      </c>
      <c r="AG260" s="98" t="str">
        <f>IF(ISNUMBER(SEARCH("Talk to the colleague about his/her behavior", Officials_Data[[#This Row],[Column1]])), "Yes", "No")</f>
        <v>No</v>
      </c>
      <c r="AH260" s="98" t="str">
        <f>IF(ISNUMBER(SEARCH("Report immediately to direct supervisor", Officials_Data[[#This Row],[Column1]])), "Yes", "No")</f>
        <v>Yes</v>
      </c>
      <c r="AI260" s="3" t="str">
        <f>IF(ISNUMBER(SEARCH("Report immediately to internal investigation body", Officials_Data[[#This Row],[Column1]])), "Yes", "No")</f>
        <v>No</v>
      </c>
      <c r="AJ260" s="3" t="str">
        <f>IF(ISNUMBER(SEARCH("Report immediately to external investigation body", Officials_Data[[#This Row],[Column1]])), "Yes", "No")</f>
        <v>No</v>
      </c>
      <c r="AK260" s="3" t="s">
        <v>20</v>
      </c>
      <c r="AL260" s="3" t="s">
        <v>22</v>
      </c>
      <c r="AM260" s="3"/>
      <c r="AN260" s="3"/>
      <c r="AO260" s="3"/>
      <c r="AP260" s="3"/>
      <c r="AQ260" s="3"/>
      <c r="AR260" s="3" t="s">
        <v>3</v>
      </c>
      <c r="AS260" s="3" t="s">
        <v>6</v>
      </c>
      <c r="AT260" s="3" t="s">
        <v>3</v>
      </c>
      <c r="AU260" s="3" t="s">
        <v>5</v>
      </c>
      <c r="AV260" s="3" t="s">
        <v>5</v>
      </c>
      <c r="AW260" s="3" t="s">
        <v>4</v>
      </c>
      <c r="AX260" s="3" t="s">
        <v>4</v>
      </c>
      <c r="AY260" s="3" t="s">
        <v>4</v>
      </c>
      <c r="AZ260" s="3" t="s">
        <v>4</v>
      </c>
      <c r="BA260" s="3" t="s">
        <v>75</v>
      </c>
    </row>
    <row r="261" spans="1:53" ht="14.4">
      <c r="A261" t="s">
        <v>612</v>
      </c>
      <c r="B261" s="94">
        <v>12299</v>
      </c>
      <c r="C261" s="93" t="s">
        <v>729</v>
      </c>
      <c r="D261" s="88" t="s">
        <v>754</v>
      </c>
      <c r="E261" t="s">
        <v>74</v>
      </c>
      <c r="F261" t="s">
        <v>347</v>
      </c>
      <c r="G261" t="s">
        <v>22</v>
      </c>
      <c r="H261" t="s">
        <v>5</v>
      </c>
      <c r="I261" t="s">
        <v>6</v>
      </c>
      <c r="J261" t="s">
        <v>5</v>
      </c>
      <c r="K261" t="s">
        <v>4</v>
      </c>
      <c r="L261" t="s">
        <v>6</v>
      </c>
      <c r="M261" t="s">
        <v>6</v>
      </c>
      <c r="N261" t="s">
        <v>6</v>
      </c>
      <c r="O261" t="s">
        <v>4</v>
      </c>
      <c r="P261" t="s">
        <v>5</v>
      </c>
      <c r="Q261" t="s">
        <v>12</v>
      </c>
      <c r="R261" t="s">
        <v>5</v>
      </c>
      <c r="S261" t="s">
        <v>5</v>
      </c>
      <c r="T261" t="s">
        <v>4</v>
      </c>
      <c r="U261" t="s">
        <v>5</v>
      </c>
      <c r="V261" t="s">
        <v>10</v>
      </c>
      <c r="W261" t="s">
        <v>9</v>
      </c>
      <c r="X261" t="s">
        <v>4</v>
      </c>
      <c r="Y261" t="s">
        <v>5</v>
      </c>
      <c r="Z261" t="s">
        <v>6</v>
      </c>
      <c r="AA261" t="s">
        <v>4</v>
      </c>
      <c r="AB261" t="s">
        <v>6</v>
      </c>
      <c r="AC261" t="s">
        <v>5</v>
      </c>
      <c r="AD261" t="s">
        <v>5</v>
      </c>
      <c r="AE261" s="3" t="s">
        <v>129</v>
      </c>
      <c r="AF261" s="3" t="str">
        <f>IF(ISNUMBER(SEARCH("Do nothing", Officials_Data[[#This Row],[Column1]])), "Yes", "No")</f>
        <v>No</v>
      </c>
      <c r="AG261" s="98" t="str">
        <f>IF(ISNUMBER(SEARCH("Talk to the colleague about his/her behavior", Officials_Data[[#This Row],[Column1]])), "Yes", "No")</f>
        <v>No</v>
      </c>
      <c r="AH261" s="98" t="str">
        <f>IF(ISNUMBER(SEARCH("Report immediately to direct supervisor", Officials_Data[[#This Row],[Column1]])), "Yes", "No")</f>
        <v>Yes</v>
      </c>
      <c r="AI261" s="3" t="str">
        <f>IF(ISNUMBER(SEARCH("Report immediately to internal investigation body", Officials_Data[[#This Row],[Column1]])), "Yes", "No")</f>
        <v>No</v>
      </c>
      <c r="AJ261" s="3" t="str">
        <f>IF(ISNUMBER(SEARCH("Report immediately to external investigation body", Officials_Data[[#This Row],[Column1]])), "Yes", "No")</f>
        <v>No</v>
      </c>
      <c r="AK261" s="3" t="s">
        <v>14</v>
      </c>
      <c r="AL261" s="3" t="s">
        <v>22</v>
      </c>
      <c r="AM261" s="3"/>
      <c r="AN261" s="3"/>
      <c r="AO261" s="3"/>
      <c r="AP261" s="3"/>
      <c r="AQ261" s="3"/>
      <c r="AR261" s="3" t="s">
        <v>4</v>
      </c>
      <c r="AS261" s="3" t="s">
        <v>6</v>
      </c>
      <c r="AT261" s="3" t="s">
        <v>3</v>
      </c>
      <c r="AU261" s="3" t="s">
        <v>6</v>
      </c>
      <c r="AV261" s="3" t="s">
        <v>4</v>
      </c>
      <c r="AW261" s="3" t="s">
        <v>5</v>
      </c>
      <c r="AX261" s="3" t="s">
        <v>4</v>
      </c>
      <c r="AY261" s="3" t="s">
        <v>4</v>
      </c>
      <c r="AZ261" s="3" t="s">
        <v>4</v>
      </c>
      <c r="BA261" s="3" t="s">
        <v>73</v>
      </c>
    </row>
    <row r="262" spans="1:53" ht="14.4">
      <c r="A262" t="s">
        <v>613</v>
      </c>
      <c r="B262" s="94">
        <v>12300</v>
      </c>
      <c r="C262" s="93" t="s">
        <v>730</v>
      </c>
      <c r="D262" s="88" t="s">
        <v>754</v>
      </c>
      <c r="E262" t="s">
        <v>74</v>
      </c>
      <c r="F262" t="s">
        <v>347</v>
      </c>
      <c r="G262" t="s">
        <v>22</v>
      </c>
      <c r="H262" t="s">
        <v>4</v>
      </c>
      <c r="I262" t="s">
        <v>5</v>
      </c>
      <c r="J262" t="s">
        <v>5</v>
      </c>
      <c r="K262" t="s">
        <v>5</v>
      </c>
      <c r="L262" t="s">
        <v>4</v>
      </c>
      <c r="M262" t="s">
        <v>6</v>
      </c>
      <c r="N262" t="s">
        <v>5</v>
      </c>
      <c r="O262" t="s">
        <v>5</v>
      </c>
      <c r="P262" t="s">
        <v>4</v>
      </c>
      <c r="Q262" t="s">
        <v>11</v>
      </c>
      <c r="R262" t="s">
        <v>5</v>
      </c>
      <c r="S262" t="s">
        <v>6</v>
      </c>
      <c r="T262" t="s">
        <v>5</v>
      </c>
      <c r="U262" t="s">
        <v>5</v>
      </c>
      <c r="V262" t="s">
        <v>11</v>
      </c>
      <c r="W262" t="s">
        <v>10</v>
      </c>
      <c r="X262" t="s">
        <v>4</v>
      </c>
      <c r="Y262" t="s">
        <v>5</v>
      </c>
      <c r="Z262" t="s">
        <v>5</v>
      </c>
      <c r="AA262" t="s">
        <v>4</v>
      </c>
      <c r="AB262" t="s">
        <v>5</v>
      </c>
      <c r="AC262" t="s">
        <v>5</v>
      </c>
      <c r="AD262" t="s">
        <v>5</v>
      </c>
      <c r="AE262" s="3" t="s">
        <v>125</v>
      </c>
      <c r="AF262" s="3" t="str">
        <f>IF(ISNUMBER(SEARCH("Do nothing", Officials_Data[[#This Row],[Column1]])), "Yes", "No")</f>
        <v>Yes</v>
      </c>
      <c r="AG262" s="98" t="str">
        <f>IF(ISNUMBER(SEARCH("Talk to the colleague about his/her behavior", Officials_Data[[#This Row],[Column1]])), "Yes", "No")</f>
        <v>No</v>
      </c>
      <c r="AH262" s="98" t="str">
        <f>IF(ISNUMBER(SEARCH("Report immediately to direct supervisor", Officials_Data[[#This Row],[Column1]])), "Yes", "No")</f>
        <v>No</v>
      </c>
      <c r="AI262" s="3" t="str">
        <f>IF(ISNUMBER(SEARCH("Report immediately to internal investigation body", Officials_Data[[#This Row],[Column1]])), "Yes", "No")</f>
        <v>No</v>
      </c>
      <c r="AJ262" s="3" t="str">
        <f>IF(ISNUMBER(SEARCH("Report immediately to external investigation body", Officials_Data[[#This Row],[Column1]])), "Yes", "No")</f>
        <v>No</v>
      </c>
      <c r="AK262" s="3" t="s">
        <v>14</v>
      </c>
      <c r="AL262" s="3" t="s">
        <v>21</v>
      </c>
      <c r="AM262" s="3" t="s">
        <v>21</v>
      </c>
      <c r="AN262" s="3" t="s">
        <v>4</v>
      </c>
      <c r="AO262" s="3" t="s">
        <v>5</v>
      </c>
      <c r="AP262" s="3" t="s">
        <v>3</v>
      </c>
      <c r="AQ262" s="3" t="s">
        <v>4</v>
      </c>
      <c r="AR262" s="3"/>
      <c r="AS262" s="3" t="s">
        <v>4</v>
      </c>
      <c r="AT262" s="3" t="s">
        <v>3</v>
      </c>
      <c r="AU262" s="3" t="s">
        <v>5</v>
      </c>
      <c r="AV262" s="3" t="s">
        <v>5</v>
      </c>
      <c r="AW262" s="3" t="s">
        <v>4</v>
      </c>
      <c r="AX262" s="3" t="s">
        <v>5</v>
      </c>
      <c r="AY262" s="3" t="s">
        <v>3</v>
      </c>
      <c r="AZ262" s="3" t="s">
        <v>4</v>
      </c>
      <c r="BA262" s="3" t="s">
        <v>75</v>
      </c>
    </row>
    <row r="263" spans="1:53" ht="14.4">
      <c r="A263" t="s">
        <v>614</v>
      </c>
      <c r="B263" s="94">
        <v>12303</v>
      </c>
      <c r="C263" s="93" t="s">
        <v>688</v>
      </c>
      <c r="D263" s="88" t="s">
        <v>754</v>
      </c>
      <c r="E263" t="s">
        <v>72</v>
      </c>
      <c r="F263" t="s">
        <v>346</v>
      </c>
      <c r="G263" t="s">
        <v>22</v>
      </c>
      <c r="H263" t="s">
        <v>4</v>
      </c>
      <c r="I263" t="s">
        <v>4</v>
      </c>
      <c r="J263" t="s">
        <v>4</v>
      </c>
      <c r="K263" t="s">
        <v>4</v>
      </c>
      <c r="L263" t="s">
        <v>4</v>
      </c>
      <c r="M263" t="s">
        <v>4</v>
      </c>
      <c r="N263" t="s">
        <v>4</v>
      </c>
      <c r="O263" t="s">
        <v>4</v>
      </c>
      <c r="P263" t="s">
        <v>4</v>
      </c>
      <c r="Q263" t="s">
        <v>11</v>
      </c>
      <c r="R263" t="s">
        <v>4</v>
      </c>
      <c r="S263" t="s">
        <v>4</v>
      </c>
      <c r="T263" t="s">
        <v>4</v>
      </c>
      <c r="U263" t="s">
        <v>4</v>
      </c>
      <c r="V263" t="s">
        <v>10</v>
      </c>
      <c r="W263" t="s">
        <v>10</v>
      </c>
      <c r="X263" t="s">
        <v>4</v>
      </c>
      <c r="Y263" t="s">
        <v>4</v>
      </c>
      <c r="Z263" t="s">
        <v>4</v>
      </c>
      <c r="AA263" t="s">
        <v>4</v>
      </c>
      <c r="AB263" t="s">
        <v>4</v>
      </c>
      <c r="AC263" t="s">
        <v>4</v>
      </c>
      <c r="AD263" t="s">
        <v>4</v>
      </c>
      <c r="AE263" s="3" t="s">
        <v>756</v>
      </c>
      <c r="AF263" s="3" t="str">
        <f>IF(ISNUMBER(SEARCH("Do nothing", Officials_Data[[#This Row],[Column1]])), "Yes", "No")</f>
        <v>No</v>
      </c>
      <c r="AG263" s="98" t="str">
        <f>IF(ISNUMBER(SEARCH("Talk to the colleague about his/her behavior", Officials_Data[[#This Row],[Column1]])), "Yes", "No")</f>
        <v>Yes</v>
      </c>
      <c r="AH263" s="98" t="str">
        <f>IF(ISNUMBER(SEARCH("Report immediately to direct supervisor", Officials_Data[[#This Row],[Column1]])), "Yes", "No")</f>
        <v>Yes</v>
      </c>
      <c r="AI263" s="3" t="str">
        <f>IF(ISNUMBER(SEARCH("Report immediately to internal investigation body", Officials_Data[[#This Row],[Column1]])), "Yes", "No")</f>
        <v>No</v>
      </c>
      <c r="AJ263" s="3" t="str">
        <f>IF(ISNUMBER(SEARCH("Report immediately to external investigation body", Officials_Data[[#This Row],[Column1]])), "Yes", "No")</f>
        <v>No</v>
      </c>
      <c r="AK263" s="3" t="s">
        <v>14</v>
      </c>
      <c r="AL263" s="3" t="s">
        <v>21</v>
      </c>
      <c r="AM263" s="3" t="s">
        <v>21</v>
      </c>
      <c r="AN263" s="3" t="s">
        <v>4</v>
      </c>
      <c r="AO263" s="3" t="s">
        <v>4</v>
      </c>
      <c r="AP263" s="3" t="s">
        <v>4</v>
      </c>
      <c r="AQ263" s="3" t="s">
        <v>4</v>
      </c>
      <c r="AR263" s="3"/>
      <c r="AS263" s="3" t="s">
        <v>4</v>
      </c>
      <c r="AT263" s="3" t="s">
        <v>5</v>
      </c>
      <c r="AU263" s="3" t="s">
        <v>5</v>
      </c>
      <c r="AV263" s="3" t="s">
        <v>5</v>
      </c>
      <c r="AW263" s="3" t="s">
        <v>4</v>
      </c>
      <c r="AX263" s="3" t="s">
        <v>5</v>
      </c>
      <c r="AY263" s="3" t="s">
        <v>4</v>
      </c>
      <c r="AZ263" s="3" t="s">
        <v>4</v>
      </c>
      <c r="BA263" s="3" t="s">
        <v>73</v>
      </c>
    </row>
    <row r="264" spans="1:53" ht="14.4">
      <c r="A264" t="s">
        <v>615</v>
      </c>
      <c r="B264" s="94">
        <v>12308</v>
      </c>
      <c r="C264" s="93" t="s">
        <v>731</v>
      </c>
      <c r="D264" s="88" t="s">
        <v>754</v>
      </c>
      <c r="E264" t="s">
        <v>72</v>
      </c>
      <c r="F264" t="s">
        <v>350</v>
      </c>
      <c r="G264" t="s">
        <v>21</v>
      </c>
      <c r="H264" t="s">
        <v>3</v>
      </c>
      <c r="I264" t="s">
        <v>3</v>
      </c>
      <c r="J264" t="s">
        <v>3</v>
      </c>
      <c r="K264" t="s">
        <v>3</v>
      </c>
      <c r="L264" t="s">
        <v>4</v>
      </c>
      <c r="M264" t="s">
        <v>3</v>
      </c>
      <c r="N264" t="s">
        <v>3</v>
      </c>
      <c r="O264" t="s">
        <v>5</v>
      </c>
      <c r="P264" t="s">
        <v>5</v>
      </c>
      <c r="Q264" t="s">
        <v>11</v>
      </c>
      <c r="R264" t="s">
        <v>4</v>
      </c>
      <c r="S264" t="s">
        <v>4</v>
      </c>
      <c r="T264" t="s">
        <v>4</v>
      </c>
      <c r="U264" t="s">
        <v>5</v>
      </c>
      <c r="V264" t="s">
        <v>10</v>
      </c>
      <c r="W264" t="s">
        <v>10</v>
      </c>
      <c r="X264" t="s">
        <v>3</v>
      </c>
      <c r="Y264" t="s">
        <v>4</v>
      </c>
      <c r="Z264" t="s">
        <v>4</v>
      </c>
      <c r="AA264" t="s">
        <v>4</v>
      </c>
      <c r="AB264" t="s">
        <v>4</v>
      </c>
      <c r="AC264" t="s">
        <v>4</v>
      </c>
      <c r="AD264" t="s">
        <v>4</v>
      </c>
      <c r="AE264" s="3" t="s">
        <v>129</v>
      </c>
      <c r="AF264" s="3" t="str">
        <f>IF(ISNUMBER(SEARCH("Do nothing", Officials_Data[[#This Row],[Column1]])), "Yes", "No")</f>
        <v>No</v>
      </c>
      <c r="AG264" s="98" t="str">
        <f>IF(ISNUMBER(SEARCH("Talk to the colleague about his/her behavior", Officials_Data[[#This Row],[Column1]])), "Yes", "No")</f>
        <v>No</v>
      </c>
      <c r="AH264" s="98" t="str">
        <f>IF(ISNUMBER(SEARCH("Report immediately to direct supervisor", Officials_Data[[#This Row],[Column1]])), "Yes", "No")</f>
        <v>Yes</v>
      </c>
      <c r="AI264" s="3" t="str">
        <f>IF(ISNUMBER(SEARCH("Report immediately to internal investigation body", Officials_Data[[#This Row],[Column1]])), "Yes", "No")</f>
        <v>No</v>
      </c>
      <c r="AJ264" s="3" t="str">
        <f>IF(ISNUMBER(SEARCH("Report immediately to external investigation body", Officials_Data[[#This Row],[Column1]])), "Yes", "No")</f>
        <v>No</v>
      </c>
      <c r="AK264" s="3" t="s">
        <v>14</v>
      </c>
      <c r="AL264" s="3" t="s">
        <v>21</v>
      </c>
      <c r="AM264" s="3" t="s">
        <v>21</v>
      </c>
      <c r="AN264" s="3" t="s">
        <v>4</v>
      </c>
      <c r="AO264" s="3" t="s">
        <v>5</v>
      </c>
      <c r="AP264" s="3" t="s">
        <v>5</v>
      </c>
      <c r="AQ264" s="3" t="s">
        <v>4</v>
      </c>
      <c r="AR264" s="3"/>
      <c r="AS264" s="3" t="s">
        <v>4</v>
      </c>
      <c r="AT264" s="3" t="s">
        <v>3</v>
      </c>
      <c r="AU264" s="3" t="s">
        <v>5</v>
      </c>
      <c r="AV264" s="3" t="s">
        <v>4</v>
      </c>
      <c r="AW264" s="3" t="s">
        <v>3</v>
      </c>
      <c r="AX264" s="3" t="s">
        <v>4</v>
      </c>
      <c r="AY264" s="3" t="s">
        <v>3</v>
      </c>
      <c r="AZ264" s="3" t="s">
        <v>3</v>
      </c>
      <c r="BA264" s="3" t="s">
        <v>75</v>
      </c>
    </row>
    <row r="265" spans="1:53" ht="14.4">
      <c r="A265" t="s">
        <v>616</v>
      </c>
      <c r="B265" s="94">
        <v>12309</v>
      </c>
      <c r="C265" s="93" t="s">
        <v>688</v>
      </c>
      <c r="D265" s="88" t="s">
        <v>754</v>
      </c>
      <c r="E265" t="s">
        <v>72</v>
      </c>
      <c r="F265" t="s">
        <v>347</v>
      </c>
      <c r="G265" t="s">
        <v>22</v>
      </c>
      <c r="H265" t="s">
        <v>3</v>
      </c>
      <c r="I265" t="s">
        <v>4</v>
      </c>
      <c r="J265" t="s">
        <v>4</v>
      </c>
      <c r="K265" t="s">
        <v>3</v>
      </c>
      <c r="L265" t="s">
        <v>3</v>
      </c>
      <c r="M265" t="s">
        <v>4</v>
      </c>
      <c r="N265" t="s">
        <v>3</v>
      </c>
      <c r="O265" t="s">
        <v>3</v>
      </c>
      <c r="P265" t="s">
        <v>5</v>
      </c>
      <c r="Q265" t="s">
        <v>11</v>
      </c>
      <c r="R265" t="s">
        <v>3</v>
      </c>
      <c r="S265" t="s">
        <v>3</v>
      </c>
      <c r="T265" t="s">
        <v>4</v>
      </c>
      <c r="U265" t="s">
        <v>5</v>
      </c>
      <c r="V265" t="s">
        <v>12</v>
      </c>
      <c r="W265" t="s">
        <v>12</v>
      </c>
      <c r="X265" t="s">
        <v>4</v>
      </c>
      <c r="Y265" t="s">
        <v>5</v>
      </c>
      <c r="Z265" t="s">
        <v>3</v>
      </c>
      <c r="AA265" t="s">
        <v>4</v>
      </c>
      <c r="AB265" t="s">
        <v>4</v>
      </c>
      <c r="AC265" t="s">
        <v>4</v>
      </c>
      <c r="AD265" t="s">
        <v>4</v>
      </c>
      <c r="AE265" s="3" t="s">
        <v>758</v>
      </c>
      <c r="AF265" s="3" t="str">
        <f>IF(ISNUMBER(SEARCH("Do nothing", Officials_Data[[#This Row],[Column1]])), "Yes", "No")</f>
        <v>No</v>
      </c>
      <c r="AG265" s="98" t="str">
        <f>IF(ISNUMBER(SEARCH("Talk to the colleague about his/her behavior", Officials_Data[[#This Row],[Column1]])), "Yes", "No")</f>
        <v>No</v>
      </c>
      <c r="AH265" s="98" t="str">
        <f>IF(ISNUMBER(SEARCH("Report immediately to direct supervisor", Officials_Data[[#This Row],[Column1]])), "Yes", "No")</f>
        <v>Yes</v>
      </c>
      <c r="AI265" s="3" t="str">
        <f>IF(ISNUMBER(SEARCH("Report immediately to internal investigation body", Officials_Data[[#This Row],[Column1]])), "Yes", "No")</f>
        <v>Yes</v>
      </c>
      <c r="AJ265" s="3" t="str">
        <f>IF(ISNUMBER(SEARCH("Report immediately to external investigation body", Officials_Data[[#This Row],[Column1]])), "Yes", "No")</f>
        <v>No</v>
      </c>
      <c r="AK265" s="3" t="s">
        <v>14</v>
      </c>
      <c r="AL265" s="3" t="s">
        <v>21</v>
      </c>
      <c r="AM265" s="3" t="s">
        <v>21</v>
      </c>
      <c r="AN265" s="3" t="s">
        <v>3</v>
      </c>
      <c r="AO265" s="3" t="s">
        <v>3</v>
      </c>
      <c r="AP265" s="3" t="s">
        <v>4</v>
      </c>
      <c r="AQ265" s="3" t="s">
        <v>3</v>
      </c>
      <c r="AR265" s="3"/>
      <c r="AS265" s="3" t="s">
        <v>5</v>
      </c>
      <c r="AT265" s="3" t="s">
        <v>3</v>
      </c>
      <c r="AU265" s="3" t="s">
        <v>5</v>
      </c>
      <c r="AV265" s="3" t="s">
        <v>4</v>
      </c>
      <c r="AW265" s="3" t="s">
        <v>3</v>
      </c>
      <c r="AX265" s="3" t="s">
        <v>4</v>
      </c>
      <c r="AY265" s="3" t="s">
        <v>3</v>
      </c>
      <c r="AZ265" s="3" t="s">
        <v>3</v>
      </c>
      <c r="BA265" s="3" t="s">
        <v>75</v>
      </c>
    </row>
    <row r="266" spans="1:53" ht="14.4">
      <c r="A266" t="s">
        <v>617</v>
      </c>
      <c r="B266" s="94">
        <v>12310</v>
      </c>
      <c r="C266" s="93" t="s">
        <v>732</v>
      </c>
      <c r="D266" s="88" t="s">
        <v>754</v>
      </c>
      <c r="E266" t="s">
        <v>74</v>
      </c>
      <c r="F266" t="s">
        <v>347</v>
      </c>
      <c r="G266" t="s">
        <v>22</v>
      </c>
      <c r="H266" t="s">
        <v>5</v>
      </c>
      <c r="I266" t="s">
        <v>4</v>
      </c>
      <c r="J266" t="s">
        <v>5</v>
      </c>
      <c r="K266" t="s">
        <v>4</v>
      </c>
      <c r="L266" t="s">
        <v>6</v>
      </c>
      <c r="M266" t="s">
        <v>4</v>
      </c>
      <c r="N266" t="s">
        <v>4</v>
      </c>
      <c r="O266" t="s">
        <v>4</v>
      </c>
      <c r="P266" t="s">
        <v>5</v>
      </c>
      <c r="Q266" t="s">
        <v>12</v>
      </c>
      <c r="R266" t="s">
        <v>4</v>
      </c>
      <c r="S266" t="s">
        <v>4</v>
      </c>
      <c r="T266" t="s">
        <v>4</v>
      </c>
      <c r="U266" t="s">
        <v>4</v>
      </c>
      <c r="V266" t="s">
        <v>9</v>
      </c>
      <c r="W266" t="s">
        <v>9</v>
      </c>
      <c r="X266" t="s">
        <v>4</v>
      </c>
      <c r="Y266" t="s">
        <v>3</v>
      </c>
      <c r="Z266" t="s">
        <v>5</v>
      </c>
      <c r="AA266" t="s">
        <v>5</v>
      </c>
      <c r="AB266" t="s">
        <v>6</v>
      </c>
      <c r="AC266" t="s">
        <v>5</v>
      </c>
      <c r="AD266" t="s">
        <v>4</v>
      </c>
      <c r="AE266" s="3" t="s">
        <v>129</v>
      </c>
      <c r="AF266" s="3" t="str">
        <f>IF(ISNUMBER(SEARCH("Do nothing", Officials_Data[[#This Row],[Column1]])), "Yes", "No")</f>
        <v>No</v>
      </c>
      <c r="AG266" s="98" t="str">
        <f>IF(ISNUMBER(SEARCH("Talk to the colleague about his/her behavior", Officials_Data[[#This Row],[Column1]])), "Yes", "No")</f>
        <v>No</v>
      </c>
      <c r="AH266" s="98" t="str">
        <f>IF(ISNUMBER(SEARCH("Report immediately to direct supervisor", Officials_Data[[#This Row],[Column1]])), "Yes", "No")</f>
        <v>Yes</v>
      </c>
      <c r="AI266" s="3" t="str">
        <f>IF(ISNUMBER(SEARCH("Report immediately to internal investigation body", Officials_Data[[#This Row],[Column1]])), "Yes", "No")</f>
        <v>No</v>
      </c>
      <c r="AJ266" s="3" t="str">
        <f>IF(ISNUMBER(SEARCH("Report immediately to external investigation body", Officials_Data[[#This Row],[Column1]])), "Yes", "No")</f>
        <v>No</v>
      </c>
      <c r="AK266" s="3" t="s">
        <v>14</v>
      </c>
      <c r="AL266" s="3" t="s">
        <v>21</v>
      </c>
      <c r="AM266" s="3" t="s">
        <v>21</v>
      </c>
      <c r="AN266" s="3" t="s">
        <v>4</v>
      </c>
      <c r="AO266" s="3" t="s">
        <v>4</v>
      </c>
      <c r="AP266" s="3" t="s">
        <v>5</v>
      </c>
      <c r="AQ266" s="3" t="s">
        <v>5</v>
      </c>
      <c r="AR266" s="3"/>
      <c r="AS266" s="3" t="s">
        <v>4</v>
      </c>
      <c r="AT266" s="3" t="s">
        <v>3</v>
      </c>
      <c r="AU266" s="3" t="s">
        <v>4</v>
      </c>
      <c r="AV266" s="3" t="s">
        <v>4</v>
      </c>
      <c r="AW266" s="3" t="s">
        <v>4</v>
      </c>
      <c r="AX266" s="3" t="s">
        <v>4</v>
      </c>
      <c r="AY266" s="3" t="s">
        <v>3</v>
      </c>
      <c r="AZ266" s="3" t="s">
        <v>4</v>
      </c>
      <c r="BA266" s="3" t="s">
        <v>73</v>
      </c>
    </row>
    <row r="267" spans="1:53" ht="14.4">
      <c r="A267" t="s">
        <v>618</v>
      </c>
      <c r="B267" s="94">
        <v>12334</v>
      </c>
      <c r="C267" s="93" t="s">
        <v>688</v>
      </c>
      <c r="D267" s="88" t="s">
        <v>754</v>
      </c>
      <c r="E267" t="s">
        <v>74</v>
      </c>
      <c r="F267" t="s">
        <v>350</v>
      </c>
      <c r="G267" t="s">
        <v>22</v>
      </c>
      <c r="H267" t="s">
        <v>3</v>
      </c>
      <c r="I267" t="s">
        <v>3</v>
      </c>
      <c r="J267" t="s">
        <v>3</v>
      </c>
      <c r="K267" t="s">
        <v>4</v>
      </c>
      <c r="L267" t="s">
        <v>3</v>
      </c>
      <c r="M267" t="s">
        <v>3</v>
      </c>
      <c r="N267" t="s">
        <v>4</v>
      </c>
      <c r="O267" t="s">
        <v>4</v>
      </c>
      <c r="P267" t="s">
        <v>4</v>
      </c>
      <c r="Q267" t="s">
        <v>12</v>
      </c>
      <c r="R267" t="s">
        <v>4</v>
      </c>
      <c r="S267" t="s">
        <v>4</v>
      </c>
      <c r="T267" t="s">
        <v>4</v>
      </c>
      <c r="U267" t="s">
        <v>5</v>
      </c>
      <c r="V267" t="s">
        <v>9</v>
      </c>
      <c r="W267" t="s">
        <v>9</v>
      </c>
      <c r="X267" t="s">
        <v>3</v>
      </c>
      <c r="Y267" t="s">
        <v>3</v>
      </c>
      <c r="Z267" t="s">
        <v>4</v>
      </c>
      <c r="AA267" t="s">
        <v>4</v>
      </c>
      <c r="AB267" t="s">
        <v>4</v>
      </c>
      <c r="AC267" t="s">
        <v>3</v>
      </c>
      <c r="AD267" t="s">
        <v>4</v>
      </c>
      <c r="AE267" s="3" t="s">
        <v>129</v>
      </c>
      <c r="AF267" s="3" t="str">
        <f>IF(ISNUMBER(SEARCH("Do nothing", Officials_Data[[#This Row],[Column1]])), "Yes", "No")</f>
        <v>No</v>
      </c>
      <c r="AG267" s="98" t="str">
        <f>IF(ISNUMBER(SEARCH("Talk to the colleague about his/her behavior", Officials_Data[[#This Row],[Column1]])), "Yes", "No")</f>
        <v>No</v>
      </c>
      <c r="AH267" s="98" t="str">
        <f>IF(ISNUMBER(SEARCH("Report immediately to direct supervisor", Officials_Data[[#This Row],[Column1]])), "Yes", "No")</f>
        <v>Yes</v>
      </c>
      <c r="AI267" s="3" t="str">
        <f>IF(ISNUMBER(SEARCH("Report immediately to internal investigation body", Officials_Data[[#This Row],[Column1]])), "Yes", "No")</f>
        <v>No</v>
      </c>
      <c r="AJ267" s="3" t="str">
        <f>IF(ISNUMBER(SEARCH("Report immediately to external investigation body", Officials_Data[[#This Row],[Column1]])), "Yes", "No")</f>
        <v>No</v>
      </c>
      <c r="AK267" s="3" t="s">
        <v>14</v>
      </c>
      <c r="AL267" s="3" t="s">
        <v>21</v>
      </c>
      <c r="AM267" s="3" t="s">
        <v>21</v>
      </c>
      <c r="AN267" s="3" t="s">
        <v>3</v>
      </c>
      <c r="AO267" s="3" t="s">
        <v>3</v>
      </c>
      <c r="AP267" s="3" t="s">
        <v>4</v>
      </c>
      <c r="AQ267" s="3" t="s">
        <v>4</v>
      </c>
      <c r="AR267" s="3"/>
      <c r="AS267" s="3" t="s">
        <v>5</v>
      </c>
      <c r="AT267" s="3" t="s">
        <v>4</v>
      </c>
      <c r="AU267" s="3" t="s">
        <v>6</v>
      </c>
      <c r="AV267" s="3" t="s">
        <v>4</v>
      </c>
      <c r="AW267" s="3" t="s">
        <v>5</v>
      </c>
      <c r="AX267" s="3" t="s">
        <v>4</v>
      </c>
      <c r="AY267" s="3" t="s">
        <v>4</v>
      </c>
      <c r="AZ267" s="3" t="s">
        <v>3</v>
      </c>
      <c r="BA267" s="3" t="s">
        <v>75</v>
      </c>
    </row>
    <row r="268" spans="1:53" ht="14.4">
      <c r="A268" t="s">
        <v>619</v>
      </c>
      <c r="B268" s="94">
        <v>12392</v>
      </c>
      <c r="C268" s="93" t="s">
        <v>688</v>
      </c>
      <c r="D268" s="88" t="s">
        <v>754</v>
      </c>
      <c r="E268" t="s">
        <v>72</v>
      </c>
      <c r="F268" t="s">
        <v>350</v>
      </c>
      <c r="G268" t="s">
        <v>22</v>
      </c>
      <c r="H268" t="s">
        <v>4</v>
      </c>
      <c r="I268" t="s">
        <v>3</v>
      </c>
      <c r="J268" t="s">
        <v>5</v>
      </c>
      <c r="K268" t="s">
        <v>3</v>
      </c>
      <c r="L268" t="s">
        <v>4</v>
      </c>
      <c r="M268" t="s">
        <v>4</v>
      </c>
      <c r="N268" t="s">
        <v>4</v>
      </c>
      <c r="O268" t="s">
        <v>4</v>
      </c>
      <c r="P268" t="s">
        <v>5</v>
      </c>
      <c r="Q268" t="s">
        <v>12</v>
      </c>
      <c r="R268" t="s">
        <v>3</v>
      </c>
      <c r="S268" t="s">
        <v>4</v>
      </c>
      <c r="T268" t="s">
        <v>4</v>
      </c>
      <c r="U268" t="s">
        <v>4</v>
      </c>
      <c r="V268" t="s">
        <v>9</v>
      </c>
      <c r="W268" t="s">
        <v>9</v>
      </c>
      <c r="X268" t="s">
        <v>4</v>
      </c>
      <c r="Y268" t="s">
        <v>5</v>
      </c>
      <c r="Z268" t="s">
        <v>4</v>
      </c>
      <c r="AA268" t="s">
        <v>4</v>
      </c>
      <c r="AB268" t="s">
        <v>4</v>
      </c>
      <c r="AC268" t="s">
        <v>4</v>
      </c>
      <c r="AD268" t="s">
        <v>4</v>
      </c>
      <c r="AE268" s="3" t="s">
        <v>129</v>
      </c>
      <c r="AF268" s="3" t="str">
        <f>IF(ISNUMBER(SEARCH("Do nothing", Officials_Data[[#This Row],[Column1]])), "Yes", "No")</f>
        <v>No</v>
      </c>
      <c r="AG268" s="98" t="str">
        <f>IF(ISNUMBER(SEARCH("Talk to the colleague about his/her behavior", Officials_Data[[#This Row],[Column1]])), "Yes", "No")</f>
        <v>No</v>
      </c>
      <c r="AH268" s="98" t="str">
        <f>IF(ISNUMBER(SEARCH("Report immediately to direct supervisor", Officials_Data[[#This Row],[Column1]])), "Yes", "No")</f>
        <v>Yes</v>
      </c>
      <c r="AI268" s="3" t="str">
        <f>IF(ISNUMBER(SEARCH("Report immediately to internal investigation body", Officials_Data[[#This Row],[Column1]])), "Yes", "No")</f>
        <v>No</v>
      </c>
      <c r="AJ268" s="3" t="str">
        <f>IF(ISNUMBER(SEARCH("Report immediately to external investigation body", Officials_Data[[#This Row],[Column1]])), "Yes", "No")</f>
        <v>No</v>
      </c>
      <c r="AK268" s="3" t="s">
        <v>14</v>
      </c>
      <c r="AL268" s="3" t="s">
        <v>21</v>
      </c>
      <c r="AM268" s="3" t="s">
        <v>21</v>
      </c>
      <c r="AN268" s="3" t="s">
        <v>4</v>
      </c>
      <c r="AO268" s="3" t="s">
        <v>4</v>
      </c>
      <c r="AP268" s="3" t="s">
        <v>4</v>
      </c>
      <c r="AQ268" s="3" t="s">
        <v>4</v>
      </c>
      <c r="AR268" s="3"/>
      <c r="AS268" s="3" t="s">
        <v>6</v>
      </c>
      <c r="AT268" s="3" t="s">
        <v>3</v>
      </c>
      <c r="AU268" s="3" t="s">
        <v>5</v>
      </c>
      <c r="AV268" s="3" t="s">
        <v>4</v>
      </c>
      <c r="AW268" s="3" t="s">
        <v>4</v>
      </c>
      <c r="AX268" s="3" t="s">
        <v>4</v>
      </c>
      <c r="AY268" s="3" t="s">
        <v>4</v>
      </c>
      <c r="AZ268" s="3" t="s">
        <v>3</v>
      </c>
      <c r="BA268" s="3" t="s">
        <v>73</v>
      </c>
    </row>
    <row r="269" spans="1:53" ht="14.4">
      <c r="A269" t="s">
        <v>620</v>
      </c>
      <c r="B269" s="94">
        <v>12409</v>
      </c>
      <c r="C269" s="93" t="s">
        <v>733</v>
      </c>
      <c r="D269" s="88" t="s">
        <v>754</v>
      </c>
      <c r="E269" t="s">
        <v>72</v>
      </c>
      <c r="F269" t="s">
        <v>350</v>
      </c>
      <c r="G269" t="s">
        <v>22</v>
      </c>
      <c r="H269" t="s">
        <v>3</v>
      </c>
      <c r="I269" t="s">
        <v>3</v>
      </c>
      <c r="J269" t="s">
        <v>4</v>
      </c>
      <c r="K269" t="s">
        <v>3</v>
      </c>
      <c r="L269" t="s">
        <v>4</v>
      </c>
      <c r="M269" t="s">
        <v>3</v>
      </c>
      <c r="N269" t="s">
        <v>3</v>
      </c>
      <c r="O269" t="s">
        <v>3</v>
      </c>
      <c r="P269" t="s">
        <v>5</v>
      </c>
      <c r="Q269" t="s">
        <v>11</v>
      </c>
      <c r="R269" t="s">
        <v>3</v>
      </c>
      <c r="S269" t="s">
        <v>4</v>
      </c>
      <c r="T269" t="s">
        <v>4</v>
      </c>
      <c r="U269" t="s">
        <v>5</v>
      </c>
      <c r="V269" t="s">
        <v>12</v>
      </c>
      <c r="W269" t="s">
        <v>12</v>
      </c>
      <c r="X269" t="s">
        <v>3</v>
      </c>
      <c r="Y269" t="s">
        <v>3</v>
      </c>
      <c r="Z269" t="s">
        <v>4</v>
      </c>
      <c r="AA269" t="s">
        <v>3</v>
      </c>
      <c r="AB269" t="s">
        <v>4</v>
      </c>
      <c r="AC269" t="s">
        <v>4</v>
      </c>
      <c r="AD269" t="s">
        <v>3</v>
      </c>
      <c r="AE269" s="3" t="s">
        <v>129</v>
      </c>
      <c r="AF269" s="3" t="str">
        <f>IF(ISNUMBER(SEARCH("Do nothing", Officials_Data[[#This Row],[Column1]])), "Yes", "No")</f>
        <v>No</v>
      </c>
      <c r="AG269" s="98" t="str">
        <f>IF(ISNUMBER(SEARCH("Talk to the colleague about his/her behavior", Officials_Data[[#This Row],[Column1]])), "Yes", "No")</f>
        <v>No</v>
      </c>
      <c r="AH269" s="98" t="str">
        <f>IF(ISNUMBER(SEARCH("Report immediately to direct supervisor", Officials_Data[[#This Row],[Column1]])), "Yes", "No")</f>
        <v>Yes</v>
      </c>
      <c r="AI269" s="3" t="str">
        <f>IF(ISNUMBER(SEARCH("Report immediately to internal investigation body", Officials_Data[[#This Row],[Column1]])), "Yes", "No")</f>
        <v>No</v>
      </c>
      <c r="AJ269" s="3" t="str">
        <f>IF(ISNUMBER(SEARCH("Report immediately to external investigation body", Officials_Data[[#This Row],[Column1]])), "Yes", "No")</f>
        <v>No</v>
      </c>
      <c r="AK269" s="3" t="s">
        <v>14</v>
      </c>
      <c r="AL269" s="3" t="s">
        <v>21</v>
      </c>
      <c r="AM269" s="3" t="s">
        <v>21</v>
      </c>
      <c r="AN269" s="3" t="s">
        <v>3</v>
      </c>
      <c r="AO269" s="3" t="s">
        <v>3</v>
      </c>
      <c r="AP269" s="3" t="s">
        <v>4</v>
      </c>
      <c r="AQ269" s="3" t="s">
        <v>3</v>
      </c>
      <c r="AR269" s="3"/>
      <c r="AS269" s="3" t="s">
        <v>4</v>
      </c>
      <c r="AT269" s="3" t="s">
        <v>4</v>
      </c>
      <c r="AU269" s="3" t="s">
        <v>3</v>
      </c>
      <c r="AV269" s="3" t="s">
        <v>4</v>
      </c>
      <c r="AW269" s="3" t="s">
        <v>3</v>
      </c>
      <c r="AX269" s="3" t="s">
        <v>3</v>
      </c>
      <c r="AY269" s="3" t="s">
        <v>3</v>
      </c>
      <c r="AZ269" s="3" t="s">
        <v>4</v>
      </c>
      <c r="BA269" s="3" t="s">
        <v>75</v>
      </c>
    </row>
    <row r="270" spans="1:53" ht="14.4">
      <c r="A270" t="s">
        <v>621</v>
      </c>
      <c r="B270" s="94">
        <v>12423</v>
      </c>
      <c r="C270" s="93" t="s">
        <v>734</v>
      </c>
      <c r="D270" s="88" t="s">
        <v>754</v>
      </c>
      <c r="E270" t="s">
        <v>72</v>
      </c>
      <c r="F270" t="s">
        <v>347</v>
      </c>
      <c r="G270" t="s">
        <v>22</v>
      </c>
      <c r="H270" t="s">
        <v>4</v>
      </c>
      <c r="I270" t="s">
        <v>3</v>
      </c>
      <c r="J270" t="s">
        <v>3</v>
      </c>
      <c r="K270" t="s">
        <v>3</v>
      </c>
      <c r="L270" t="s">
        <v>3</v>
      </c>
      <c r="M270" t="s">
        <v>3</v>
      </c>
      <c r="N270" t="s">
        <v>3</v>
      </c>
      <c r="O270" t="s">
        <v>3</v>
      </c>
      <c r="P270" t="s">
        <v>3</v>
      </c>
      <c r="Q270" t="s">
        <v>12</v>
      </c>
      <c r="R270" t="s">
        <v>3</v>
      </c>
      <c r="S270" t="s">
        <v>3</v>
      </c>
      <c r="T270" t="s">
        <v>3</v>
      </c>
      <c r="U270" t="s">
        <v>6</v>
      </c>
      <c r="V270" t="s">
        <v>12</v>
      </c>
      <c r="W270" t="s">
        <v>12</v>
      </c>
      <c r="X270" t="s">
        <v>3</v>
      </c>
      <c r="Y270" t="s">
        <v>3</v>
      </c>
      <c r="Z270" t="s">
        <v>3</v>
      </c>
      <c r="AA270" t="s">
        <v>3</v>
      </c>
      <c r="AB270" t="s">
        <v>3</v>
      </c>
      <c r="AC270" t="s">
        <v>3</v>
      </c>
      <c r="AD270" t="s">
        <v>3</v>
      </c>
      <c r="AE270" s="3" t="s">
        <v>129</v>
      </c>
      <c r="AF270" s="3" t="str">
        <f>IF(ISNUMBER(SEARCH("Do nothing", Officials_Data[[#This Row],[Column1]])), "Yes", "No")</f>
        <v>No</v>
      </c>
      <c r="AG270" s="98" t="str">
        <f>IF(ISNUMBER(SEARCH("Talk to the colleague about his/her behavior", Officials_Data[[#This Row],[Column1]])), "Yes", "No")</f>
        <v>No</v>
      </c>
      <c r="AH270" s="98" t="str">
        <f>IF(ISNUMBER(SEARCH("Report immediately to direct supervisor", Officials_Data[[#This Row],[Column1]])), "Yes", "No")</f>
        <v>Yes</v>
      </c>
      <c r="AI270" s="3" t="str">
        <f>IF(ISNUMBER(SEARCH("Report immediately to internal investigation body", Officials_Data[[#This Row],[Column1]])), "Yes", "No")</f>
        <v>No</v>
      </c>
      <c r="AJ270" s="3" t="str">
        <f>IF(ISNUMBER(SEARCH("Report immediately to external investigation body", Officials_Data[[#This Row],[Column1]])), "Yes", "No")</f>
        <v>No</v>
      </c>
      <c r="AK270" s="3" t="s">
        <v>14</v>
      </c>
      <c r="AL270" s="3" t="s">
        <v>21</v>
      </c>
      <c r="AM270" s="3" t="s">
        <v>21</v>
      </c>
      <c r="AN270" s="3" t="s">
        <v>4</v>
      </c>
      <c r="AO270" s="3" t="s">
        <v>3</v>
      </c>
      <c r="AP270" s="3" t="s">
        <v>3</v>
      </c>
      <c r="AQ270" s="3" t="s">
        <v>3</v>
      </c>
      <c r="AR270" s="3"/>
      <c r="AS270" s="3" t="s">
        <v>3</v>
      </c>
      <c r="AT270" s="3" t="s">
        <v>4</v>
      </c>
      <c r="AU270" s="3" t="s">
        <v>3</v>
      </c>
      <c r="AV270" s="3" t="s">
        <v>3</v>
      </c>
      <c r="AW270" s="3" t="s">
        <v>3</v>
      </c>
      <c r="AX270" s="3" t="s">
        <v>3</v>
      </c>
      <c r="AY270" s="3" t="s">
        <v>3</v>
      </c>
      <c r="AZ270" s="3" t="s">
        <v>3</v>
      </c>
      <c r="BA270" s="3" t="s">
        <v>73</v>
      </c>
    </row>
    <row r="271" spans="1:53" ht="14.4">
      <c r="A271" t="s">
        <v>622</v>
      </c>
      <c r="B271" s="94">
        <v>12440</v>
      </c>
      <c r="C271" s="93" t="s">
        <v>735</v>
      </c>
      <c r="D271" s="88" t="s">
        <v>754</v>
      </c>
      <c r="E271" t="s">
        <v>74</v>
      </c>
      <c r="F271" t="s">
        <v>350</v>
      </c>
      <c r="G271" t="s">
        <v>22</v>
      </c>
      <c r="H271" t="s">
        <v>5</v>
      </c>
      <c r="I271" t="s">
        <v>6</v>
      </c>
      <c r="J271" t="s">
        <v>5</v>
      </c>
      <c r="K271" t="s">
        <v>3</v>
      </c>
      <c r="L271" t="s">
        <v>4</v>
      </c>
      <c r="M271" t="s">
        <v>6</v>
      </c>
      <c r="N271" t="s">
        <v>5</v>
      </c>
      <c r="O271" t="s">
        <v>6</v>
      </c>
      <c r="P271" t="s">
        <v>4</v>
      </c>
      <c r="Q271" t="s">
        <v>11</v>
      </c>
      <c r="R271" t="s">
        <v>6</v>
      </c>
      <c r="S271" t="s">
        <v>6</v>
      </c>
      <c r="T271" t="s">
        <v>4</v>
      </c>
      <c r="U271" t="s">
        <v>6</v>
      </c>
      <c r="V271" t="s">
        <v>10</v>
      </c>
      <c r="W271" t="s">
        <v>11</v>
      </c>
      <c r="X271" t="s">
        <v>3</v>
      </c>
      <c r="Y271" t="s">
        <v>3</v>
      </c>
      <c r="Z271" t="s">
        <v>5</v>
      </c>
      <c r="AA271" t="s">
        <v>6</v>
      </c>
      <c r="AB271" t="s">
        <v>3</v>
      </c>
      <c r="AC271" t="s">
        <v>3</v>
      </c>
      <c r="AD271" t="s">
        <v>6</v>
      </c>
      <c r="AE271" s="3" t="s">
        <v>131</v>
      </c>
      <c r="AF271" s="3" t="str">
        <f>IF(ISNUMBER(SEARCH("Do nothing", Officials_Data[[#This Row],[Column1]])), "Yes", "No")</f>
        <v>No</v>
      </c>
      <c r="AG271" s="98" t="str">
        <f>IF(ISNUMBER(SEARCH("Talk to the colleague about his/her behavior", Officials_Data[[#This Row],[Column1]])), "Yes", "No")</f>
        <v>No</v>
      </c>
      <c r="AH271" s="98" t="str">
        <f>IF(ISNUMBER(SEARCH("Report immediately to direct supervisor", Officials_Data[[#This Row],[Column1]])), "Yes", "No")</f>
        <v>No</v>
      </c>
      <c r="AI271" s="3" t="str">
        <f>IF(ISNUMBER(SEARCH("Report immediately to internal investigation body", Officials_Data[[#This Row],[Column1]])), "Yes", "No")</f>
        <v>Yes</v>
      </c>
      <c r="AJ271" s="3" t="str">
        <f>IF(ISNUMBER(SEARCH("Report immediately to external investigation body", Officials_Data[[#This Row],[Column1]])), "Yes", "No")</f>
        <v>No</v>
      </c>
      <c r="AK271" s="3" t="s">
        <v>14</v>
      </c>
      <c r="AL271" s="3" t="s">
        <v>21</v>
      </c>
      <c r="AM271" s="3" t="s">
        <v>21</v>
      </c>
      <c r="AN271" s="3" t="s">
        <v>3</v>
      </c>
      <c r="AO271" s="3" t="s">
        <v>6</v>
      </c>
      <c r="AP271" s="3" t="s">
        <v>5</v>
      </c>
      <c r="AQ271" s="3" t="s">
        <v>3</v>
      </c>
      <c r="AR271" s="3"/>
      <c r="AS271" s="3" t="s">
        <v>6</v>
      </c>
      <c r="AT271" s="3" t="s">
        <v>3</v>
      </c>
      <c r="AU271" s="3" t="s">
        <v>6</v>
      </c>
      <c r="AV271" s="3" t="s">
        <v>6</v>
      </c>
      <c r="AW271" s="3" t="s">
        <v>3</v>
      </c>
      <c r="AX271" s="3" t="s">
        <v>6</v>
      </c>
      <c r="AY271" s="3" t="s">
        <v>3</v>
      </c>
      <c r="AZ271" s="3" t="s">
        <v>3</v>
      </c>
      <c r="BA271" s="3" t="s">
        <v>73</v>
      </c>
    </row>
    <row r="272" spans="1:53" ht="14.4">
      <c r="A272" t="s">
        <v>623</v>
      </c>
      <c r="B272" s="94">
        <v>12441</v>
      </c>
      <c r="C272" s="93" t="s">
        <v>736</v>
      </c>
      <c r="D272" s="88" t="s">
        <v>754</v>
      </c>
      <c r="E272" t="s">
        <v>74</v>
      </c>
      <c r="F272" t="s">
        <v>347</v>
      </c>
      <c r="G272" t="s">
        <v>22</v>
      </c>
      <c r="H272" t="s">
        <v>4</v>
      </c>
      <c r="I272" t="s">
        <v>4</v>
      </c>
      <c r="J272" t="s">
        <v>4</v>
      </c>
      <c r="K272" t="s">
        <v>4</v>
      </c>
      <c r="L272" t="s">
        <v>3</v>
      </c>
      <c r="M272" t="s">
        <v>3</v>
      </c>
      <c r="N272" t="s">
        <v>3</v>
      </c>
      <c r="O272" t="s">
        <v>4</v>
      </c>
      <c r="P272" t="s">
        <v>5</v>
      </c>
      <c r="Q272" t="s">
        <v>12</v>
      </c>
      <c r="R272" t="s">
        <v>3</v>
      </c>
      <c r="S272" t="s">
        <v>4</v>
      </c>
      <c r="T272" t="s">
        <v>3</v>
      </c>
      <c r="U272" t="s">
        <v>4</v>
      </c>
      <c r="V272" t="s">
        <v>9</v>
      </c>
      <c r="W272" t="s">
        <v>9</v>
      </c>
      <c r="X272" t="s">
        <v>3</v>
      </c>
      <c r="Y272" t="s">
        <v>3</v>
      </c>
      <c r="Z272" t="s">
        <v>4</v>
      </c>
      <c r="AA272" t="s">
        <v>3</v>
      </c>
      <c r="AB272" t="s">
        <v>3</v>
      </c>
      <c r="AC272" t="s">
        <v>3</v>
      </c>
      <c r="AD272" t="s">
        <v>3</v>
      </c>
      <c r="AE272" s="3" t="s">
        <v>758</v>
      </c>
      <c r="AF272" s="3" t="str">
        <f>IF(ISNUMBER(SEARCH("Do nothing", Officials_Data[[#This Row],[Column1]])), "Yes", "No")</f>
        <v>No</v>
      </c>
      <c r="AG272" s="98" t="str">
        <f>IF(ISNUMBER(SEARCH("Talk to the colleague about his/her behavior", Officials_Data[[#This Row],[Column1]])), "Yes", "No")</f>
        <v>No</v>
      </c>
      <c r="AH272" s="98" t="str">
        <f>IF(ISNUMBER(SEARCH("Report immediately to direct supervisor", Officials_Data[[#This Row],[Column1]])), "Yes", "No")</f>
        <v>Yes</v>
      </c>
      <c r="AI272" s="3" t="str">
        <f>IF(ISNUMBER(SEARCH("Report immediately to internal investigation body", Officials_Data[[#This Row],[Column1]])), "Yes", "No")</f>
        <v>Yes</v>
      </c>
      <c r="AJ272" s="3" t="str">
        <f>IF(ISNUMBER(SEARCH("Report immediately to external investigation body", Officials_Data[[#This Row],[Column1]])), "Yes", "No")</f>
        <v>No</v>
      </c>
      <c r="AK272" s="3" t="s">
        <v>14</v>
      </c>
      <c r="AL272" s="3" t="s">
        <v>21</v>
      </c>
      <c r="AM272" s="3" t="s">
        <v>21</v>
      </c>
      <c r="AN272" s="3" t="s">
        <v>3</v>
      </c>
      <c r="AO272" s="3" t="s">
        <v>3</v>
      </c>
      <c r="AP272" s="3" t="s">
        <v>4</v>
      </c>
      <c r="AQ272" s="3" t="s">
        <v>3</v>
      </c>
      <c r="AR272" s="3"/>
      <c r="AS272" s="3" t="s">
        <v>4</v>
      </c>
      <c r="AT272" s="3" t="s">
        <v>5</v>
      </c>
      <c r="AU272" s="3" t="s">
        <v>4</v>
      </c>
      <c r="AV272" s="3" t="s">
        <v>4</v>
      </c>
      <c r="AW272" s="3" t="s">
        <v>4</v>
      </c>
      <c r="AX272" s="3" t="s">
        <v>3</v>
      </c>
      <c r="AY272" s="3" t="s">
        <v>3</v>
      </c>
      <c r="AZ272" s="3" t="s">
        <v>3</v>
      </c>
      <c r="BA272" s="3" t="s">
        <v>75</v>
      </c>
    </row>
    <row r="273" spans="1:53" ht="14.4">
      <c r="A273" t="s">
        <v>624</v>
      </c>
      <c r="B273" s="94">
        <v>12447</v>
      </c>
      <c r="C273" s="93" t="s">
        <v>737</v>
      </c>
      <c r="D273" s="88" t="s">
        <v>754</v>
      </c>
      <c r="E273" t="s">
        <v>74</v>
      </c>
      <c r="F273" t="s">
        <v>347</v>
      </c>
      <c r="G273" t="s">
        <v>22</v>
      </c>
      <c r="H273" t="s">
        <v>3</v>
      </c>
      <c r="I273" t="s">
        <v>3</v>
      </c>
      <c r="J273" t="s">
        <v>3</v>
      </c>
      <c r="K273" t="s">
        <v>4</v>
      </c>
      <c r="L273" t="s">
        <v>4</v>
      </c>
      <c r="M273" t="s">
        <v>4</v>
      </c>
      <c r="N273" t="s">
        <v>4</v>
      </c>
      <c r="O273" t="s">
        <v>4</v>
      </c>
      <c r="P273" t="s">
        <v>5</v>
      </c>
      <c r="Q273" t="s">
        <v>12</v>
      </c>
      <c r="R273" t="s">
        <v>3</v>
      </c>
      <c r="S273" t="s">
        <v>4</v>
      </c>
      <c r="T273" t="s">
        <v>4</v>
      </c>
      <c r="U273" t="s">
        <v>4</v>
      </c>
      <c r="V273" t="s">
        <v>9</v>
      </c>
      <c r="W273" t="s">
        <v>10</v>
      </c>
      <c r="X273" t="s">
        <v>3</v>
      </c>
      <c r="Y273" t="s">
        <v>5</v>
      </c>
      <c r="Z273" t="s">
        <v>4</v>
      </c>
      <c r="AA273" t="s">
        <v>4</v>
      </c>
      <c r="AB273" t="s">
        <v>3</v>
      </c>
      <c r="AC273" t="s">
        <v>3</v>
      </c>
      <c r="AD273" t="s">
        <v>3</v>
      </c>
      <c r="AE273" s="3" t="s">
        <v>129</v>
      </c>
      <c r="AF273" s="3" t="str">
        <f>IF(ISNUMBER(SEARCH("Do nothing", Officials_Data[[#This Row],[Column1]])), "Yes", "No")</f>
        <v>No</v>
      </c>
      <c r="AG273" s="98" t="str">
        <f>IF(ISNUMBER(SEARCH("Talk to the colleague about his/her behavior", Officials_Data[[#This Row],[Column1]])), "Yes", "No")</f>
        <v>No</v>
      </c>
      <c r="AH273" s="98" t="str">
        <f>IF(ISNUMBER(SEARCH("Report immediately to direct supervisor", Officials_Data[[#This Row],[Column1]])), "Yes", "No")</f>
        <v>Yes</v>
      </c>
      <c r="AI273" s="3" t="str">
        <f>IF(ISNUMBER(SEARCH("Report immediately to internal investigation body", Officials_Data[[#This Row],[Column1]])), "Yes", "No")</f>
        <v>No</v>
      </c>
      <c r="AJ273" s="3" t="str">
        <f>IF(ISNUMBER(SEARCH("Report immediately to external investigation body", Officials_Data[[#This Row],[Column1]])), "Yes", "No")</f>
        <v>No</v>
      </c>
      <c r="AK273" s="3" t="s">
        <v>14</v>
      </c>
      <c r="AL273" s="3" t="s">
        <v>21</v>
      </c>
      <c r="AM273" s="3" t="s">
        <v>21</v>
      </c>
      <c r="AN273" s="3" t="s">
        <v>3</v>
      </c>
      <c r="AO273" s="3" t="s">
        <v>4</v>
      </c>
      <c r="AP273" s="3" t="s">
        <v>6</v>
      </c>
      <c r="AQ273" s="3" t="s">
        <v>4</v>
      </c>
      <c r="AR273" s="3"/>
      <c r="AS273" s="3" t="s">
        <v>5</v>
      </c>
      <c r="AT273" s="3" t="s">
        <v>4</v>
      </c>
      <c r="AU273" s="3" t="s">
        <v>4</v>
      </c>
      <c r="AV273" s="3" t="s">
        <v>3</v>
      </c>
      <c r="AW273" s="3" t="s">
        <v>3</v>
      </c>
      <c r="AX273" s="3" t="s">
        <v>3</v>
      </c>
      <c r="AY273" s="3" t="s">
        <v>3</v>
      </c>
      <c r="AZ273" s="3" t="s">
        <v>3</v>
      </c>
      <c r="BA273" s="3" t="s">
        <v>75</v>
      </c>
    </row>
    <row r="274" spans="1:53" ht="14.4">
      <c r="A274" t="s">
        <v>625</v>
      </c>
      <c r="B274" s="94">
        <v>12448</v>
      </c>
      <c r="C274" s="93" t="s">
        <v>738</v>
      </c>
      <c r="D274" s="88" t="s">
        <v>754</v>
      </c>
      <c r="E274" t="s">
        <v>72</v>
      </c>
      <c r="F274" t="s">
        <v>347</v>
      </c>
      <c r="G274" t="s">
        <v>22</v>
      </c>
      <c r="H274" t="s">
        <v>3</v>
      </c>
      <c r="I274" t="s">
        <v>3</v>
      </c>
      <c r="J274" t="s">
        <v>3</v>
      </c>
      <c r="K274" t="s">
        <v>3</v>
      </c>
      <c r="L274" t="s">
        <v>3</v>
      </c>
      <c r="M274" t="s">
        <v>3</v>
      </c>
      <c r="N274" t="s">
        <v>3</v>
      </c>
      <c r="O274" t="s">
        <v>3</v>
      </c>
      <c r="P274" t="s">
        <v>5</v>
      </c>
      <c r="Q274" t="s">
        <v>11</v>
      </c>
      <c r="R274" t="s">
        <v>3</v>
      </c>
      <c r="S274" t="s">
        <v>3</v>
      </c>
      <c r="T274" t="s">
        <v>3</v>
      </c>
      <c r="U274" t="s">
        <v>3</v>
      </c>
      <c r="V274" t="s">
        <v>9</v>
      </c>
      <c r="W274" t="s">
        <v>12</v>
      </c>
      <c r="X274" t="s">
        <v>4</v>
      </c>
      <c r="Y274" t="s">
        <v>3</v>
      </c>
      <c r="Z274" t="s">
        <v>3</v>
      </c>
      <c r="AA274" t="s">
        <v>3</v>
      </c>
      <c r="AB274" t="s">
        <v>3</v>
      </c>
      <c r="AC274" t="s">
        <v>3</v>
      </c>
      <c r="AD274" t="s">
        <v>3</v>
      </c>
      <c r="AE274" s="3" t="s">
        <v>129</v>
      </c>
      <c r="AF274" s="3" t="str">
        <f>IF(ISNUMBER(SEARCH("Do nothing", Officials_Data[[#This Row],[Column1]])), "Yes", "No")</f>
        <v>No</v>
      </c>
      <c r="AG274" s="98" t="str">
        <f>IF(ISNUMBER(SEARCH("Talk to the colleague about his/her behavior", Officials_Data[[#This Row],[Column1]])), "Yes", "No")</f>
        <v>No</v>
      </c>
      <c r="AH274" s="98" t="str">
        <f>IF(ISNUMBER(SEARCH("Report immediately to direct supervisor", Officials_Data[[#This Row],[Column1]])), "Yes", "No")</f>
        <v>Yes</v>
      </c>
      <c r="AI274" s="3" t="str">
        <f>IF(ISNUMBER(SEARCH("Report immediately to internal investigation body", Officials_Data[[#This Row],[Column1]])), "Yes", "No")</f>
        <v>No</v>
      </c>
      <c r="AJ274" s="3" t="str">
        <f>IF(ISNUMBER(SEARCH("Report immediately to external investigation body", Officials_Data[[#This Row],[Column1]])), "Yes", "No")</f>
        <v>No</v>
      </c>
      <c r="AK274" s="3" t="s">
        <v>14</v>
      </c>
      <c r="AL274" s="3" t="s">
        <v>21</v>
      </c>
      <c r="AM274" s="3" t="s">
        <v>21</v>
      </c>
      <c r="AN274" s="3" t="s">
        <v>3</v>
      </c>
      <c r="AO274" s="3" t="s">
        <v>3</v>
      </c>
      <c r="AP274" s="3" t="s">
        <v>3</v>
      </c>
      <c r="AQ274" s="3" t="s">
        <v>3</v>
      </c>
      <c r="AR274" s="3"/>
      <c r="AS274" s="3" t="s">
        <v>4</v>
      </c>
      <c r="AT274" s="3" t="s">
        <v>4</v>
      </c>
      <c r="AU274" s="3" t="s">
        <v>3</v>
      </c>
      <c r="AV274" s="3" t="s">
        <v>3</v>
      </c>
      <c r="AW274" s="3" t="s">
        <v>3</v>
      </c>
      <c r="AX274" s="3" t="s">
        <v>3</v>
      </c>
      <c r="AY274" s="3" t="s">
        <v>3</v>
      </c>
      <c r="AZ274" s="3" t="s">
        <v>3</v>
      </c>
      <c r="BA274" s="3" t="s">
        <v>75</v>
      </c>
    </row>
    <row r="275" spans="1:53" ht="14.4">
      <c r="A275" t="s">
        <v>626</v>
      </c>
      <c r="B275" s="94">
        <v>12453</v>
      </c>
      <c r="C275" s="93" t="s">
        <v>739</v>
      </c>
      <c r="D275" s="88" t="s">
        <v>754</v>
      </c>
      <c r="E275" t="s">
        <v>72</v>
      </c>
      <c r="F275" t="s">
        <v>347</v>
      </c>
      <c r="G275" t="s">
        <v>22</v>
      </c>
      <c r="H275" t="s">
        <v>4</v>
      </c>
      <c r="I275" t="s">
        <v>3</v>
      </c>
      <c r="J275" t="s">
        <v>3</v>
      </c>
      <c r="K275" t="s">
        <v>3</v>
      </c>
      <c r="L275" t="s">
        <v>4</v>
      </c>
      <c r="M275" t="s">
        <v>3</v>
      </c>
      <c r="N275" t="s">
        <v>3</v>
      </c>
      <c r="O275" t="s">
        <v>4</v>
      </c>
      <c r="P275" t="s">
        <v>4</v>
      </c>
      <c r="Q275" t="s">
        <v>11</v>
      </c>
      <c r="R275" t="s">
        <v>4</v>
      </c>
      <c r="S275" t="s">
        <v>4</v>
      </c>
      <c r="T275" t="s">
        <v>4</v>
      </c>
      <c r="U275" t="s">
        <v>3</v>
      </c>
      <c r="V275" t="s">
        <v>10</v>
      </c>
      <c r="W275" t="s">
        <v>10</v>
      </c>
      <c r="X275" t="s">
        <v>3</v>
      </c>
      <c r="Y275" t="s">
        <v>5</v>
      </c>
      <c r="Z275" t="s">
        <v>4</v>
      </c>
      <c r="AA275" t="s">
        <v>4</v>
      </c>
      <c r="AB275" t="s">
        <v>3</v>
      </c>
      <c r="AC275" t="s">
        <v>4</v>
      </c>
      <c r="AD275" t="s">
        <v>4</v>
      </c>
      <c r="AE275" s="3" t="s">
        <v>131</v>
      </c>
      <c r="AF275" s="3" t="str">
        <f>IF(ISNUMBER(SEARCH("Do nothing", Officials_Data[[#This Row],[Column1]])), "Yes", "No")</f>
        <v>No</v>
      </c>
      <c r="AG275" s="98" t="str">
        <f>IF(ISNUMBER(SEARCH("Talk to the colleague about his/her behavior", Officials_Data[[#This Row],[Column1]])), "Yes", "No")</f>
        <v>No</v>
      </c>
      <c r="AH275" s="98" t="str">
        <f>IF(ISNUMBER(SEARCH("Report immediately to direct supervisor", Officials_Data[[#This Row],[Column1]])), "Yes", "No")</f>
        <v>No</v>
      </c>
      <c r="AI275" s="3" t="str">
        <f>IF(ISNUMBER(SEARCH("Report immediately to internal investigation body", Officials_Data[[#This Row],[Column1]])), "Yes", "No")</f>
        <v>Yes</v>
      </c>
      <c r="AJ275" s="3" t="str">
        <f>IF(ISNUMBER(SEARCH("Report immediately to external investigation body", Officials_Data[[#This Row],[Column1]])), "Yes", "No")</f>
        <v>No</v>
      </c>
      <c r="AK275" s="3" t="s">
        <v>20</v>
      </c>
      <c r="AL275" s="3" t="s">
        <v>21</v>
      </c>
      <c r="AM275" s="3" t="s">
        <v>21</v>
      </c>
      <c r="AN275" s="3" t="s">
        <v>3</v>
      </c>
      <c r="AO275" s="3" t="s">
        <v>4</v>
      </c>
      <c r="AP275" s="3" t="s">
        <v>4</v>
      </c>
      <c r="AQ275" s="3" t="s">
        <v>4</v>
      </c>
      <c r="AR275" s="3"/>
      <c r="AS275" s="3" t="s">
        <v>5</v>
      </c>
      <c r="AT275" s="3" t="s">
        <v>4</v>
      </c>
      <c r="AU275" s="3" t="s">
        <v>4</v>
      </c>
      <c r="AV275" s="3" t="s">
        <v>4</v>
      </c>
      <c r="AW275" s="3" t="s">
        <v>4</v>
      </c>
      <c r="AX275" s="3" t="s">
        <v>4</v>
      </c>
      <c r="AY275" s="3" t="s">
        <v>4</v>
      </c>
      <c r="AZ275" s="3" t="s">
        <v>3</v>
      </c>
      <c r="BA275" s="3" t="s">
        <v>73</v>
      </c>
    </row>
    <row r="276" spans="1:53" ht="14.4">
      <c r="A276" t="s">
        <v>627</v>
      </c>
      <c r="B276" s="94">
        <v>12458</v>
      </c>
      <c r="C276" s="93" t="s">
        <v>688</v>
      </c>
      <c r="D276" s="88" t="s">
        <v>754</v>
      </c>
      <c r="E276" t="s">
        <v>72</v>
      </c>
      <c r="F276" t="s">
        <v>347</v>
      </c>
      <c r="G276" t="s">
        <v>22</v>
      </c>
      <c r="H276" t="s">
        <v>5</v>
      </c>
      <c r="I276" t="s">
        <v>4</v>
      </c>
      <c r="J276" t="s">
        <v>4</v>
      </c>
      <c r="K276" t="s">
        <v>4</v>
      </c>
      <c r="L276" t="s">
        <v>5</v>
      </c>
      <c r="M276" t="s">
        <v>4</v>
      </c>
      <c r="N276" t="s">
        <v>5</v>
      </c>
      <c r="O276" t="s">
        <v>5</v>
      </c>
      <c r="P276" t="s">
        <v>4</v>
      </c>
      <c r="Q276" t="s">
        <v>11</v>
      </c>
      <c r="R276" t="s">
        <v>5</v>
      </c>
      <c r="S276" t="s">
        <v>5</v>
      </c>
      <c r="T276" t="s">
        <v>4</v>
      </c>
      <c r="U276" t="s">
        <v>5</v>
      </c>
      <c r="V276" t="s">
        <v>11</v>
      </c>
      <c r="W276" t="s">
        <v>10</v>
      </c>
      <c r="X276" t="s">
        <v>4</v>
      </c>
      <c r="Y276" t="s">
        <v>4</v>
      </c>
      <c r="Z276" t="s">
        <v>5</v>
      </c>
      <c r="AA276" t="s">
        <v>4</v>
      </c>
      <c r="AB276" t="s">
        <v>5</v>
      </c>
      <c r="AC276" t="s">
        <v>5</v>
      </c>
      <c r="AD276" t="s">
        <v>5</v>
      </c>
      <c r="AE276" s="3" t="s">
        <v>129</v>
      </c>
      <c r="AF276" s="3" t="str">
        <f>IF(ISNUMBER(SEARCH("Do nothing", Officials_Data[[#This Row],[Column1]])), "Yes", "No")</f>
        <v>No</v>
      </c>
      <c r="AG276" s="98" t="str">
        <f>IF(ISNUMBER(SEARCH("Talk to the colleague about his/her behavior", Officials_Data[[#This Row],[Column1]])), "Yes", "No")</f>
        <v>No</v>
      </c>
      <c r="AH276" s="98" t="str">
        <f>IF(ISNUMBER(SEARCH("Report immediately to direct supervisor", Officials_Data[[#This Row],[Column1]])), "Yes", "No")</f>
        <v>Yes</v>
      </c>
      <c r="AI276" s="3" t="str">
        <f>IF(ISNUMBER(SEARCH("Report immediately to internal investigation body", Officials_Data[[#This Row],[Column1]])), "Yes", "No")</f>
        <v>No</v>
      </c>
      <c r="AJ276" s="3" t="str">
        <f>IF(ISNUMBER(SEARCH("Report immediately to external investigation body", Officials_Data[[#This Row],[Column1]])), "Yes", "No")</f>
        <v>No</v>
      </c>
      <c r="AK276" s="3" t="s">
        <v>14</v>
      </c>
      <c r="AL276" s="3" t="s">
        <v>21</v>
      </c>
      <c r="AM276" s="3" t="s">
        <v>21</v>
      </c>
      <c r="AN276" s="3" t="s">
        <v>4</v>
      </c>
      <c r="AO276" s="3" t="s">
        <v>5</v>
      </c>
      <c r="AP276" s="3" t="s">
        <v>5</v>
      </c>
      <c r="AQ276" s="3" t="s">
        <v>5</v>
      </c>
      <c r="AR276" s="3"/>
      <c r="AS276" s="3" t="s">
        <v>6</v>
      </c>
      <c r="AT276" s="3" t="s">
        <v>3</v>
      </c>
      <c r="AU276" s="3" t="s">
        <v>6</v>
      </c>
      <c r="AV276" s="3" t="s">
        <v>5</v>
      </c>
      <c r="AW276" s="3" t="s">
        <v>4</v>
      </c>
      <c r="AX276" s="3" t="s">
        <v>5</v>
      </c>
      <c r="AY276" s="3" t="s">
        <v>4</v>
      </c>
      <c r="AZ276" s="3" t="s">
        <v>5</v>
      </c>
      <c r="BA276" s="3" t="s">
        <v>73</v>
      </c>
    </row>
    <row r="277" spans="1:53" ht="14.4">
      <c r="A277" t="s">
        <v>628</v>
      </c>
      <c r="B277" s="94">
        <v>12460</v>
      </c>
      <c r="C277" s="93" t="s">
        <v>688</v>
      </c>
      <c r="D277" s="88" t="s">
        <v>754</v>
      </c>
      <c r="E277" t="s">
        <v>72</v>
      </c>
      <c r="F277" t="s">
        <v>350</v>
      </c>
      <c r="G277" t="s">
        <v>22</v>
      </c>
      <c r="H277" t="s">
        <v>3</v>
      </c>
      <c r="I277" t="s">
        <v>3</v>
      </c>
      <c r="J277" t="s">
        <v>3</v>
      </c>
      <c r="K277" t="s">
        <v>3</v>
      </c>
      <c r="L277" t="s">
        <v>3</v>
      </c>
      <c r="M277" t="s">
        <v>3</v>
      </c>
      <c r="N277" t="s">
        <v>3</v>
      </c>
      <c r="O277" t="s">
        <v>3</v>
      </c>
      <c r="P277" t="s">
        <v>4</v>
      </c>
      <c r="Q277" t="s">
        <v>11</v>
      </c>
      <c r="R277" t="s">
        <v>3</v>
      </c>
      <c r="S277" t="s">
        <v>3</v>
      </c>
      <c r="T277" t="s">
        <v>4</v>
      </c>
      <c r="U277" t="s">
        <v>3</v>
      </c>
      <c r="V277" t="s">
        <v>9</v>
      </c>
      <c r="W277" t="s">
        <v>9</v>
      </c>
      <c r="X277" t="s">
        <v>4</v>
      </c>
      <c r="Y277" t="s">
        <v>3</v>
      </c>
      <c r="Z277" t="s">
        <v>4</v>
      </c>
      <c r="AA277" t="s">
        <v>3</v>
      </c>
      <c r="AB277" t="s">
        <v>3</v>
      </c>
      <c r="AC277" t="s">
        <v>4</v>
      </c>
      <c r="AD277" t="s">
        <v>3</v>
      </c>
      <c r="AE277" s="3" t="s">
        <v>129</v>
      </c>
      <c r="AF277" s="3" t="str">
        <f>IF(ISNUMBER(SEARCH("Do nothing", Officials_Data[[#This Row],[Column1]])), "Yes", "No")</f>
        <v>No</v>
      </c>
      <c r="AG277" s="98" t="str">
        <f>IF(ISNUMBER(SEARCH("Talk to the colleague about his/her behavior", Officials_Data[[#This Row],[Column1]])), "Yes", "No")</f>
        <v>No</v>
      </c>
      <c r="AH277" s="98" t="str">
        <f>IF(ISNUMBER(SEARCH("Report immediately to direct supervisor", Officials_Data[[#This Row],[Column1]])), "Yes", "No")</f>
        <v>Yes</v>
      </c>
      <c r="AI277" s="3" t="str">
        <f>IF(ISNUMBER(SEARCH("Report immediately to internal investigation body", Officials_Data[[#This Row],[Column1]])), "Yes", "No")</f>
        <v>No</v>
      </c>
      <c r="AJ277" s="3" t="str">
        <f>IF(ISNUMBER(SEARCH("Report immediately to external investigation body", Officials_Data[[#This Row],[Column1]])), "Yes", "No")</f>
        <v>No</v>
      </c>
      <c r="AK277" s="3" t="s">
        <v>14</v>
      </c>
      <c r="AL277" s="3" t="s">
        <v>21</v>
      </c>
      <c r="AM277" s="3" t="s">
        <v>21</v>
      </c>
      <c r="AN277" s="3" t="s">
        <v>4</v>
      </c>
      <c r="AO277" s="3" t="s">
        <v>3</v>
      </c>
      <c r="AP277" s="3" t="s">
        <v>4</v>
      </c>
      <c r="AQ277" s="3" t="s">
        <v>3</v>
      </c>
      <c r="AR277" s="3"/>
      <c r="AS277" s="3" t="s">
        <v>4</v>
      </c>
      <c r="AT277" s="3" t="s">
        <v>5</v>
      </c>
      <c r="AU277" s="3" t="s">
        <v>4</v>
      </c>
      <c r="AV277" s="3" t="s">
        <v>4</v>
      </c>
      <c r="AW277" s="3" t="s">
        <v>3</v>
      </c>
      <c r="AX277" s="3" t="s">
        <v>3</v>
      </c>
      <c r="AY277" s="3" t="s">
        <v>3</v>
      </c>
      <c r="AZ277" s="3" t="s">
        <v>3</v>
      </c>
      <c r="BA277" s="3" t="s">
        <v>75</v>
      </c>
    </row>
    <row r="278" spans="1:53" ht="14.4">
      <c r="A278" t="s">
        <v>629</v>
      </c>
      <c r="B278" s="94">
        <v>12461</v>
      </c>
      <c r="C278" s="93" t="s">
        <v>688</v>
      </c>
      <c r="D278" s="88" t="s">
        <v>754</v>
      </c>
      <c r="E278" t="s">
        <v>72</v>
      </c>
      <c r="F278" t="s">
        <v>346</v>
      </c>
      <c r="G278" t="s">
        <v>21</v>
      </c>
      <c r="H278" t="s">
        <v>6</v>
      </c>
      <c r="I278" t="s">
        <v>6</v>
      </c>
      <c r="J278" t="s">
        <v>6</v>
      </c>
      <c r="K278" t="s">
        <v>4</v>
      </c>
      <c r="L278" t="s">
        <v>5</v>
      </c>
      <c r="M278" t="s">
        <v>5</v>
      </c>
      <c r="N278" t="s">
        <v>4</v>
      </c>
      <c r="O278" t="s">
        <v>4</v>
      </c>
      <c r="P278" t="s">
        <v>4</v>
      </c>
      <c r="Q278" t="s">
        <v>11</v>
      </c>
      <c r="R278" t="s">
        <v>5</v>
      </c>
      <c r="S278" t="s">
        <v>5</v>
      </c>
      <c r="T278" t="s">
        <v>4</v>
      </c>
      <c r="U278" t="s">
        <v>4</v>
      </c>
      <c r="V278" t="s">
        <v>10</v>
      </c>
      <c r="W278" t="s">
        <v>11</v>
      </c>
      <c r="X278" t="s">
        <v>5</v>
      </c>
      <c r="Y278" t="s">
        <v>5</v>
      </c>
      <c r="Z278" t="s">
        <v>5</v>
      </c>
      <c r="AA278" t="s">
        <v>5</v>
      </c>
      <c r="AB278" t="s">
        <v>5</v>
      </c>
      <c r="AC278" t="s">
        <v>6</v>
      </c>
      <c r="AD278" t="s">
        <v>6</v>
      </c>
      <c r="AE278" s="3" t="s">
        <v>755</v>
      </c>
      <c r="AF278" s="3" t="str">
        <f>IF(ISNUMBER(SEARCH("Do nothing", Officials_Data[[#This Row],[Column1]])), "Yes", "No")</f>
        <v>No</v>
      </c>
      <c r="AG278" s="98" t="str">
        <f>IF(ISNUMBER(SEARCH("Talk to the colleague about his/her behavior", Officials_Data[[#This Row],[Column1]])), "Yes", "No")</f>
        <v>Yes</v>
      </c>
      <c r="AH278" s="98" t="str">
        <f>IF(ISNUMBER(SEARCH("Report immediately to direct supervisor", Officials_Data[[#This Row],[Column1]])), "Yes", "No")</f>
        <v>No</v>
      </c>
      <c r="AI278" s="3" t="str">
        <f>IF(ISNUMBER(SEARCH("Report immediately to internal investigation body", Officials_Data[[#This Row],[Column1]])), "Yes", "No")</f>
        <v>No</v>
      </c>
      <c r="AJ278" s="3" t="str">
        <f>IF(ISNUMBER(SEARCH("Report immediately to external investigation body", Officials_Data[[#This Row],[Column1]])), "Yes", "No")</f>
        <v>No</v>
      </c>
      <c r="AK278" s="3" t="s">
        <v>20</v>
      </c>
      <c r="AL278" s="3" t="s">
        <v>21</v>
      </c>
      <c r="AM278" s="3" t="s">
        <v>21</v>
      </c>
      <c r="AN278" s="3" t="s">
        <v>5</v>
      </c>
      <c r="AO278" s="3" t="s">
        <v>6</v>
      </c>
      <c r="AP278" s="3" t="s">
        <v>4</v>
      </c>
      <c r="AQ278" s="3" t="s">
        <v>4</v>
      </c>
      <c r="AR278" s="3"/>
      <c r="AS278" s="3" t="s">
        <v>6</v>
      </c>
      <c r="AT278" s="3" t="s">
        <v>4</v>
      </c>
      <c r="AU278" s="3" t="s">
        <v>6</v>
      </c>
      <c r="AV278" s="3" t="s">
        <v>4</v>
      </c>
      <c r="AW278" s="3" t="s">
        <v>4</v>
      </c>
      <c r="AX278" s="3" t="s">
        <v>4</v>
      </c>
      <c r="AY278" s="3" t="s">
        <v>4</v>
      </c>
      <c r="AZ278" s="3" t="s">
        <v>4</v>
      </c>
      <c r="BA278" s="3" t="s">
        <v>75</v>
      </c>
    </row>
    <row r="279" spans="1:53" ht="14.4">
      <c r="A279" t="s">
        <v>630</v>
      </c>
      <c r="B279" s="94">
        <v>12462</v>
      </c>
      <c r="C279" s="93" t="s">
        <v>688</v>
      </c>
      <c r="D279" s="88" t="s">
        <v>754</v>
      </c>
      <c r="E279" t="s">
        <v>72</v>
      </c>
      <c r="F279" t="s">
        <v>350</v>
      </c>
      <c r="G279" t="s">
        <v>22</v>
      </c>
      <c r="H279" t="s">
        <v>5</v>
      </c>
      <c r="I279" t="s">
        <v>6</v>
      </c>
      <c r="J279" t="s">
        <v>4</v>
      </c>
      <c r="K279" t="s">
        <v>5</v>
      </c>
      <c r="L279" t="s">
        <v>4</v>
      </c>
      <c r="M279" t="s">
        <v>6</v>
      </c>
      <c r="N279" t="s">
        <v>6</v>
      </c>
      <c r="O279" t="s">
        <v>5</v>
      </c>
      <c r="P279" t="s">
        <v>5</v>
      </c>
      <c r="Q279" t="s">
        <v>11</v>
      </c>
      <c r="R279" t="s">
        <v>6</v>
      </c>
      <c r="S279" t="s">
        <v>6</v>
      </c>
      <c r="T279" t="s">
        <v>3</v>
      </c>
      <c r="U279" t="s">
        <v>4</v>
      </c>
      <c r="V279" t="s">
        <v>10</v>
      </c>
      <c r="W279" t="s">
        <v>11</v>
      </c>
      <c r="X279" t="s">
        <v>4</v>
      </c>
      <c r="Y279" t="s">
        <v>4</v>
      </c>
      <c r="Z279" t="s">
        <v>4</v>
      </c>
      <c r="AA279" t="s">
        <v>5</v>
      </c>
      <c r="AB279" t="s">
        <v>6</v>
      </c>
      <c r="AC279" t="s">
        <v>6</v>
      </c>
      <c r="AD279" t="s">
        <v>5</v>
      </c>
      <c r="AE279" s="3" t="s">
        <v>755</v>
      </c>
      <c r="AF279" s="3" t="str">
        <f>IF(ISNUMBER(SEARCH("Do nothing", Officials_Data[[#This Row],[Column1]])), "Yes", "No")</f>
        <v>No</v>
      </c>
      <c r="AG279" s="98" t="str">
        <f>IF(ISNUMBER(SEARCH("Talk to the colleague about his/her behavior", Officials_Data[[#This Row],[Column1]])), "Yes", "No")</f>
        <v>Yes</v>
      </c>
      <c r="AH279" s="98" t="str">
        <f>IF(ISNUMBER(SEARCH("Report immediately to direct supervisor", Officials_Data[[#This Row],[Column1]])), "Yes", "No")</f>
        <v>No</v>
      </c>
      <c r="AI279" s="3" t="str">
        <f>IF(ISNUMBER(SEARCH("Report immediately to internal investigation body", Officials_Data[[#This Row],[Column1]])), "Yes", "No")</f>
        <v>No</v>
      </c>
      <c r="AJ279" s="3" t="str">
        <f>IF(ISNUMBER(SEARCH("Report immediately to external investigation body", Officials_Data[[#This Row],[Column1]])), "Yes", "No")</f>
        <v>No</v>
      </c>
      <c r="AK279" s="3" t="s">
        <v>14</v>
      </c>
      <c r="AL279" s="3" t="s">
        <v>21</v>
      </c>
      <c r="AM279" s="3" t="s">
        <v>21</v>
      </c>
      <c r="AN279" s="3" t="s">
        <v>3</v>
      </c>
      <c r="AO279" s="3" t="s">
        <v>6</v>
      </c>
      <c r="AP279" s="3" t="s">
        <v>3</v>
      </c>
      <c r="AQ279" s="3" t="s">
        <v>3</v>
      </c>
      <c r="AR279" s="3"/>
      <c r="AS279" s="3" t="s">
        <v>6</v>
      </c>
      <c r="AT279" s="3" t="s">
        <v>5</v>
      </c>
      <c r="AU279" s="3" t="s">
        <v>6</v>
      </c>
      <c r="AV279" s="3" t="s">
        <v>6</v>
      </c>
      <c r="AW279" s="3" t="s">
        <v>3</v>
      </c>
      <c r="AX279" s="3" t="s">
        <v>5</v>
      </c>
      <c r="AY279" s="3" t="s">
        <v>4</v>
      </c>
      <c r="AZ279" s="3" t="s">
        <v>3</v>
      </c>
      <c r="BA279" s="3" t="s">
        <v>75</v>
      </c>
    </row>
    <row r="280" spans="1:53" ht="14.4">
      <c r="A280" t="s">
        <v>631</v>
      </c>
      <c r="B280" s="94">
        <v>12479</v>
      </c>
      <c r="C280" s="93" t="s">
        <v>688</v>
      </c>
      <c r="D280" s="88" t="s">
        <v>754</v>
      </c>
      <c r="E280" t="s">
        <v>74</v>
      </c>
      <c r="F280" t="s">
        <v>346</v>
      </c>
      <c r="G280" t="s">
        <v>21</v>
      </c>
      <c r="H280" t="s">
        <v>3</v>
      </c>
      <c r="I280" t="s">
        <v>4</v>
      </c>
      <c r="J280" t="s">
        <v>4</v>
      </c>
      <c r="K280" t="s">
        <v>4</v>
      </c>
      <c r="L280" t="s">
        <v>4</v>
      </c>
      <c r="M280" t="s">
        <v>4</v>
      </c>
      <c r="N280" t="s">
        <v>4</v>
      </c>
      <c r="O280" t="s">
        <v>4</v>
      </c>
      <c r="P280" t="s">
        <v>4</v>
      </c>
      <c r="Q280" t="s">
        <v>12</v>
      </c>
      <c r="R280" t="s">
        <v>4</v>
      </c>
      <c r="S280" t="s">
        <v>4</v>
      </c>
      <c r="T280" t="s">
        <v>4</v>
      </c>
      <c r="U280" t="s">
        <v>5</v>
      </c>
      <c r="V280" t="s">
        <v>9</v>
      </c>
      <c r="W280" t="s">
        <v>10</v>
      </c>
      <c r="X280" t="s">
        <v>4</v>
      </c>
      <c r="Y280" t="s">
        <v>4</v>
      </c>
      <c r="Z280" t="s">
        <v>4</v>
      </c>
      <c r="AA280" t="s">
        <v>4</v>
      </c>
      <c r="AB280" t="s">
        <v>5</v>
      </c>
      <c r="AC280" t="s">
        <v>4</v>
      </c>
      <c r="AD280" t="s">
        <v>5</v>
      </c>
      <c r="AE280" s="3" t="s">
        <v>755</v>
      </c>
      <c r="AF280" s="3" t="str">
        <f>IF(ISNUMBER(SEARCH("Do nothing", Officials_Data[[#This Row],[Column1]])), "Yes", "No")</f>
        <v>No</v>
      </c>
      <c r="AG280" s="98" t="str">
        <f>IF(ISNUMBER(SEARCH("Talk to the colleague about his/her behavior", Officials_Data[[#This Row],[Column1]])), "Yes", "No")</f>
        <v>Yes</v>
      </c>
      <c r="AH280" s="98" t="str">
        <f>IF(ISNUMBER(SEARCH("Report immediately to direct supervisor", Officials_Data[[#This Row],[Column1]])), "Yes", "No")</f>
        <v>No</v>
      </c>
      <c r="AI280" s="3" t="str">
        <f>IF(ISNUMBER(SEARCH("Report immediately to internal investigation body", Officials_Data[[#This Row],[Column1]])), "Yes", "No")</f>
        <v>No</v>
      </c>
      <c r="AJ280" s="3" t="str">
        <f>IF(ISNUMBER(SEARCH("Report immediately to external investigation body", Officials_Data[[#This Row],[Column1]])), "Yes", "No")</f>
        <v>No</v>
      </c>
      <c r="AK280" s="3" t="s">
        <v>20</v>
      </c>
      <c r="AL280" s="3" t="s">
        <v>21</v>
      </c>
      <c r="AM280" s="3" t="s">
        <v>21</v>
      </c>
      <c r="AN280" s="3" t="s">
        <v>4</v>
      </c>
      <c r="AO280" s="3" t="s">
        <v>5</v>
      </c>
      <c r="AP280" s="3" t="s">
        <v>4</v>
      </c>
      <c r="AQ280" s="3" t="s">
        <v>4</v>
      </c>
      <c r="AR280" s="3"/>
      <c r="AS280" s="3" t="s">
        <v>4</v>
      </c>
      <c r="AT280" s="3" t="s">
        <v>4</v>
      </c>
      <c r="AU280" s="3" t="s">
        <v>6</v>
      </c>
      <c r="AV280" s="3" t="s">
        <v>4</v>
      </c>
      <c r="AW280" s="3" t="s">
        <v>4</v>
      </c>
      <c r="AX280" s="3" t="s">
        <v>4</v>
      </c>
      <c r="AY280" s="3" t="s">
        <v>4</v>
      </c>
      <c r="AZ280" s="3" t="s">
        <v>3</v>
      </c>
      <c r="BA280" s="3" t="s">
        <v>73</v>
      </c>
    </row>
    <row r="281" spans="1:53" ht="14.4">
      <c r="A281" t="s">
        <v>632</v>
      </c>
      <c r="B281" s="94">
        <v>12489</v>
      </c>
      <c r="C281" s="93" t="s">
        <v>740</v>
      </c>
      <c r="D281" s="88" t="s">
        <v>754</v>
      </c>
      <c r="E281" t="s">
        <v>72</v>
      </c>
      <c r="F281" t="s">
        <v>346</v>
      </c>
      <c r="G281" t="s">
        <v>22</v>
      </c>
      <c r="H281" t="s">
        <v>3</v>
      </c>
      <c r="I281" t="s">
        <v>4</v>
      </c>
      <c r="J281" t="s">
        <v>4</v>
      </c>
      <c r="K281" t="s">
        <v>4</v>
      </c>
      <c r="L281" t="s">
        <v>3</v>
      </c>
      <c r="M281" t="s">
        <v>5</v>
      </c>
      <c r="N281" t="s">
        <v>4</v>
      </c>
      <c r="O281" t="s">
        <v>4</v>
      </c>
      <c r="P281" t="s">
        <v>5</v>
      </c>
      <c r="Q281" t="s">
        <v>12</v>
      </c>
      <c r="R281" t="s">
        <v>4</v>
      </c>
      <c r="S281" t="s">
        <v>4</v>
      </c>
      <c r="T281" t="s">
        <v>3</v>
      </c>
      <c r="U281" t="s">
        <v>5</v>
      </c>
      <c r="V281" t="s">
        <v>9</v>
      </c>
      <c r="W281" t="s">
        <v>10</v>
      </c>
      <c r="X281" t="s">
        <v>3</v>
      </c>
      <c r="Y281" t="s">
        <v>4</v>
      </c>
      <c r="Z281" t="s">
        <v>4</v>
      </c>
      <c r="AA281" t="s">
        <v>5</v>
      </c>
      <c r="AB281" t="s">
        <v>6</v>
      </c>
      <c r="AC281" t="s">
        <v>5</v>
      </c>
      <c r="AD281" t="s">
        <v>5</v>
      </c>
      <c r="AE281" s="3" t="s">
        <v>129</v>
      </c>
      <c r="AF281" s="3" t="str">
        <f>IF(ISNUMBER(SEARCH("Do nothing", Officials_Data[[#This Row],[Column1]])), "Yes", "No")</f>
        <v>No</v>
      </c>
      <c r="AG281" s="98" t="str">
        <f>IF(ISNUMBER(SEARCH("Talk to the colleague about his/her behavior", Officials_Data[[#This Row],[Column1]])), "Yes", "No")</f>
        <v>No</v>
      </c>
      <c r="AH281" s="98" t="str">
        <f>IF(ISNUMBER(SEARCH("Report immediately to direct supervisor", Officials_Data[[#This Row],[Column1]])), "Yes", "No")</f>
        <v>Yes</v>
      </c>
      <c r="AI281" s="3" t="str">
        <f>IF(ISNUMBER(SEARCH("Report immediately to internal investigation body", Officials_Data[[#This Row],[Column1]])), "Yes", "No")</f>
        <v>No</v>
      </c>
      <c r="AJ281" s="3" t="str">
        <f>IF(ISNUMBER(SEARCH("Report immediately to external investigation body", Officials_Data[[#This Row],[Column1]])), "Yes", "No")</f>
        <v>No</v>
      </c>
      <c r="AK281" s="3" t="s">
        <v>14</v>
      </c>
      <c r="AL281" s="3" t="s">
        <v>21</v>
      </c>
      <c r="AM281" s="3" t="s">
        <v>21</v>
      </c>
      <c r="AN281" s="3" t="s">
        <v>4</v>
      </c>
      <c r="AO281" s="3" t="s">
        <v>5</v>
      </c>
      <c r="AP281" s="3" t="s">
        <v>4</v>
      </c>
      <c r="AQ281" s="3" t="s">
        <v>4</v>
      </c>
      <c r="AR281" s="3"/>
      <c r="AS281" s="3" t="s">
        <v>4</v>
      </c>
      <c r="AT281" s="3" t="s">
        <v>5</v>
      </c>
      <c r="AU281" s="3" t="s">
        <v>5</v>
      </c>
      <c r="AV281" s="3" t="s">
        <v>5</v>
      </c>
      <c r="AW281" s="3" t="s">
        <v>4</v>
      </c>
      <c r="AX281" s="3" t="s">
        <v>5</v>
      </c>
      <c r="AY281" s="3" t="s">
        <v>3</v>
      </c>
      <c r="AZ281" s="3" t="s">
        <v>3</v>
      </c>
      <c r="BA281" s="3" t="s">
        <v>75</v>
      </c>
    </row>
    <row r="282" spans="1:53" ht="14.4">
      <c r="A282" t="s">
        <v>633</v>
      </c>
      <c r="B282" s="94">
        <v>12490</v>
      </c>
      <c r="C282" s="93" t="s">
        <v>741</v>
      </c>
      <c r="D282" s="88" t="s">
        <v>754</v>
      </c>
      <c r="E282" t="s">
        <v>72</v>
      </c>
      <c r="F282" t="s">
        <v>347</v>
      </c>
      <c r="G282" t="s">
        <v>22</v>
      </c>
      <c r="H282" t="s">
        <v>3</v>
      </c>
      <c r="I282" t="s">
        <v>3</v>
      </c>
      <c r="J282" t="s">
        <v>4</v>
      </c>
      <c r="K282" t="s">
        <v>3</v>
      </c>
      <c r="L282" t="s">
        <v>4</v>
      </c>
      <c r="M282" t="s">
        <v>3</v>
      </c>
      <c r="N282" t="s">
        <v>4</v>
      </c>
      <c r="O282" t="s">
        <v>5</v>
      </c>
      <c r="P282" t="s">
        <v>5</v>
      </c>
      <c r="Q282" t="s">
        <v>12</v>
      </c>
      <c r="R282" t="s">
        <v>4</v>
      </c>
      <c r="S282" t="s">
        <v>4</v>
      </c>
      <c r="T282" t="s">
        <v>4</v>
      </c>
      <c r="U282" t="s">
        <v>4</v>
      </c>
      <c r="V282" t="s">
        <v>9</v>
      </c>
      <c r="W282" t="s">
        <v>9</v>
      </c>
      <c r="X282" t="s">
        <v>3</v>
      </c>
      <c r="Y282" t="s">
        <v>5</v>
      </c>
      <c r="Z282" t="s">
        <v>4</v>
      </c>
      <c r="AA282" t="s">
        <v>4</v>
      </c>
      <c r="AB282" t="s">
        <v>4</v>
      </c>
      <c r="AC282" t="s">
        <v>5</v>
      </c>
      <c r="AD282" t="s">
        <v>4</v>
      </c>
      <c r="AE282" s="3" t="s">
        <v>758</v>
      </c>
      <c r="AF282" s="3" t="str">
        <f>IF(ISNUMBER(SEARCH("Do nothing", Officials_Data[[#This Row],[Column1]])), "Yes", "No")</f>
        <v>No</v>
      </c>
      <c r="AG282" s="98" t="str">
        <f>IF(ISNUMBER(SEARCH("Talk to the colleague about his/her behavior", Officials_Data[[#This Row],[Column1]])), "Yes", "No")</f>
        <v>No</v>
      </c>
      <c r="AH282" s="98" t="str">
        <f>IF(ISNUMBER(SEARCH("Report immediately to direct supervisor", Officials_Data[[#This Row],[Column1]])), "Yes", "No")</f>
        <v>Yes</v>
      </c>
      <c r="AI282" s="3" t="str">
        <f>IF(ISNUMBER(SEARCH("Report immediately to internal investigation body", Officials_Data[[#This Row],[Column1]])), "Yes", "No")</f>
        <v>Yes</v>
      </c>
      <c r="AJ282" s="3" t="str">
        <f>IF(ISNUMBER(SEARCH("Report immediately to external investigation body", Officials_Data[[#This Row],[Column1]])), "Yes", "No")</f>
        <v>No</v>
      </c>
      <c r="AK282" s="3" t="s">
        <v>14</v>
      </c>
      <c r="AL282" s="3" t="s">
        <v>21</v>
      </c>
      <c r="AM282" s="3" t="s">
        <v>21</v>
      </c>
      <c r="AN282" s="3" t="s">
        <v>4</v>
      </c>
      <c r="AO282" s="3" t="s">
        <v>4</v>
      </c>
      <c r="AP282" s="3" t="s">
        <v>5</v>
      </c>
      <c r="AQ282" s="3" t="s">
        <v>4</v>
      </c>
      <c r="AR282" s="3"/>
      <c r="AS282" s="3" t="s">
        <v>5</v>
      </c>
      <c r="AT282" s="3" t="s">
        <v>5</v>
      </c>
      <c r="AU282" s="3" t="s">
        <v>4</v>
      </c>
      <c r="AV282" s="3" t="s">
        <v>4</v>
      </c>
      <c r="AW282" s="3" t="s">
        <v>3</v>
      </c>
      <c r="AX282" s="3" t="s">
        <v>4</v>
      </c>
      <c r="AY282" s="3" t="s">
        <v>3</v>
      </c>
      <c r="AZ282" s="3" t="s">
        <v>4</v>
      </c>
      <c r="BA282" s="3" t="s">
        <v>75</v>
      </c>
    </row>
    <row r="283" spans="1:53" ht="14.4">
      <c r="A283" t="s">
        <v>634</v>
      </c>
      <c r="B283" s="94">
        <v>12494</v>
      </c>
      <c r="C283" s="93" t="s">
        <v>688</v>
      </c>
      <c r="D283" s="88" t="s">
        <v>754</v>
      </c>
      <c r="E283" t="s">
        <v>74</v>
      </c>
      <c r="F283" t="s">
        <v>347</v>
      </c>
      <c r="G283" t="s">
        <v>22</v>
      </c>
      <c r="H283" t="s">
        <v>4</v>
      </c>
      <c r="I283" t="s">
        <v>4</v>
      </c>
      <c r="J283" t="s">
        <v>4</v>
      </c>
      <c r="K283" t="s">
        <v>4</v>
      </c>
      <c r="L283" t="s">
        <v>4</v>
      </c>
      <c r="M283" t="s">
        <v>4</v>
      </c>
      <c r="N283" t="s">
        <v>4</v>
      </c>
      <c r="O283" t="s">
        <v>4</v>
      </c>
      <c r="P283" t="s">
        <v>4</v>
      </c>
      <c r="Q283" t="s">
        <v>12</v>
      </c>
      <c r="R283" t="s">
        <v>4</v>
      </c>
      <c r="S283" t="s">
        <v>4</v>
      </c>
      <c r="T283" t="s">
        <v>4</v>
      </c>
      <c r="U283" t="s">
        <v>4</v>
      </c>
      <c r="V283" t="s">
        <v>9</v>
      </c>
      <c r="W283" t="s">
        <v>9</v>
      </c>
      <c r="X283" t="s">
        <v>3</v>
      </c>
      <c r="Y283" t="s">
        <v>5</v>
      </c>
      <c r="Z283" t="s">
        <v>4</v>
      </c>
      <c r="AA283" t="s">
        <v>4</v>
      </c>
      <c r="AB283" t="s">
        <v>4</v>
      </c>
      <c r="AC283" t="s">
        <v>4</v>
      </c>
      <c r="AD283" t="s">
        <v>4</v>
      </c>
      <c r="AE283" s="3" t="s">
        <v>129</v>
      </c>
      <c r="AF283" s="3" t="str">
        <f>IF(ISNUMBER(SEARCH("Do nothing", Officials_Data[[#This Row],[Column1]])), "Yes", "No")</f>
        <v>No</v>
      </c>
      <c r="AG283" s="98" t="str">
        <f>IF(ISNUMBER(SEARCH("Talk to the colleague about his/her behavior", Officials_Data[[#This Row],[Column1]])), "Yes", "No")</f>
        <v>No</v>
      </c>
      <c r="AH283" s="98" t="str">
        <f>IF(ISNUMBER(SEARCH("Report immediately to direct supervisor", Officials_Data[[#This Row],[Column1]])), "Yes", "No")</f>
        <v>Yes</v>
      </c>
      <c r="AI283" s="3" t="str">
        <f>IF(ISNUMBER(SEARCH("Report immediately to internal investigation body", Officials_Data[[#This Row],[Column1]])), "Yes", "No")</f>
        <v>No</v>
      </c>
      <c r="AJ283" s="3" t="str">
        <f>IF(ISNUMBER(SEARCH("Report immediately to external investigation body", Officials_Data[[#This Row],[Column1]])), "Yes", "No")</f>
        <v>No</v>
      </c>
      <c r="AK283" s="3" t="s">
        <v>14</v>
      </c>
      <c r="AL283" s="3" t="s">
        <v>21</v>
      </c>
      <c r="AM283" s="3" t="s">
        <v>21</v>
      </c>
      <c r="AN283" s="3" t="s">
        <v>4</v>
      </c>
      <c r="AO283" s="3" t="s">
        <v>4</v>
      </c>
      <c r="AP283" s="3" t="s">
        <v>5</v>
      </c>
      <c r="AQ283" s="3" t="s">
        <v>4</v>
      </c>
      <c r="AR283" s="3"/>
      <c r="AS283" s="3" t="s">
        <v>4</v>
      </c>
      <c r="AT283" s="3" t="s">
        <v>3</v>
      </c>
      <c r="AU283" s="3" t="s">
        <v>4</v>
      </c>
      <c r="AV283" s="3" t="s">
        <v>4</v>
      </c>
      <c r="AW283" s="3" t="s">
        <v>4</v>
      </c>
      <c r="AX283" s="3" t="s">
        <v>4</v>
      </c>
      <c r="AY283" s="3" t="s">
        <v>4</v>
      </c>
      <c r="AZ283" s="3" t="s">
        <v>4</v>
      </c>
      <c r="BA283" s="3" t="s">
        <v>75</v>
      </c>
    </row>
    <row r="284" spans="1:53" ht="14.4">
      <c r="A284" t="s">
        <v>635</v>
      </c>
      <c r="B284" s="94">
        <v>12495</v>
      </c>
      <c r="C284" s="93" t="s">
        <v>742</v>
      </c>
      <c r="D284" s="88" t="s">
        <v>754</v>
      </c>
      <c r="E284" t="s">
        <v>74</v>
      </c>
      <c r="F284" t="s">
        <v>347</v>
      </c>
      <c r="G284" t="s">
        <v>22</v>
      </c>
      <c r="H284" t="s">
        <v>3</v>
      </c>
      <c r="I284" t="s">
        <v>3</v>
      </c>
      <c r="J284" t="s">
        <v>3</v>
      </c>
      <c r="K284" t="s">
        <v>3</v>
      </c>
      <c r="L284" t="s">
        <v>3</v>
      </c>
      <c r="M284" t="s">
        <v>3</v>
      </c>
      <c r="N284" t="s">
        <v>3</v>
      </c>
      <c r="O284" t="s">
        <v>3</v>
      </c>
      <c r="P284" t="s">
        <v>5</v>
      </c>
      <c r="Q284" t="s">
        <v>12</v>
      </c>
      <c r="R284" t="s">
        <v>3</v>
      </c>
      <c r="S284" t="s">
        <v>4</v>
      </c>
      <c r="T284" t="s">
        <v>4</v>
      </c>
      <c r="U284" t="s">
        <v>5</v>
      </c>
      <c r="V284" t="s">
        <v>10</v>
      </c>
      <c r="W284" t="s">
        <v>10</v>
      </c>
      <c r="X284" t="s">
        <v>4</v>
      </c>
      <c r="Y284" t="s">
        <v>4</v>
      </c>
      <c r="Z284" t="s">
        <v>4</v>
      </c>
      <c r="AA284" t="s">
        <v>4</v>
      </c>
      <c r="AB284" t="s">
        <v>3</v>
      </c>
      <c r="AC284" t="s">
        <v>5</v>
      </c>
      <c r="AD284" t="s">
        <v>4</v>
      </c>
      <c r="AE284" s="3" t="s">
        <v>761</v>
      </c>
      <c r="AF284" s="3" t="str">
        <f>IF(ISNUMBER(SEARCH("Do nothing", Officials_Data[[#This Row],[Column1]])), "Yes", "No")</f>
        <v>No</v>
      </c>
      <c r="AG284" s="98" t="str">
        <f>IF(ISNUMBER(SEARCH("Talk to the colleague about his/her behavior", Officials_Data[[#This Row],[Column1]])), "Yes", "No")</f>
        <v>No</v>
      </c>
      <c r="AH284" s="98" t="str">
        <f>IF(ISNUMBER(SEARCH("Report immediately to direct supervisor", Officials_Data[[#This Row],[Column1]])), "Yes", "No")</f>
        <v>No</v>
      </c>
      <c r="AI284" s="3" t="str">
        <f>IF(ISNUMBER(SEARCH("Report immediately to internal investigation body", Officials_Data[[#This Row],[Column1]])), "Yes", "No")</f>
        <v>No</v>
      </c>
      <c r="AJ284" s="3" t="str">
        <f>IF(ISNUMBER(SEARCH("Report immediately to external investigation body", Officials_Data[[#This Row],[Column1]])), "Yes", "No")</f>
        <v>Yes</v>
      </c>
      <c r="AK284" s="3" t="s">
        <v>14</v>
      </c>
      <c r="AL284" s="3" t="s">
        <v>22</v>
      </c>
      <c r="AM284" s="3"/>
      <c r="AN284" s="3"/>
      <c r="AO284" s="3"/>
      <c r="AP284" s="3"/>
      <c r="AQ284" s="3"/>
      <c r="AR284" s="3" t="s">
        <v>3</v>
      </c>
      <c r="AS284" s="3" t="s">
        <v>3</v>
      </c>
      <c r="AT284" s="3" t="s">
        <v>5</v>
      </c>
      <c r="AU284" s="3" t="s">
        <v>4</v>
      </c>
      <c r="AV284" s="3" t="s">
        <v>3</v>
      </c>
      <c r="AW284" s="3" t="s">
        <v>3</v>
      </c>
      <c r="AX284" s="3" t="s">
        <v>4</v>
      </c>
      <c r="AY284" s="3" t="s">
        <v>3</v>
      </c>
      <c r="AZ284" s="3" t="s">
        <v>3</v>
      </c>
      <c r="BA284" s="3" t="s">
        <v>75</v>
      </c>
    </row>
    <row r="285" spans="1:53" ht="14.4">
      <c r="A285" t="s">
        <v>636</v>
      </c>
      <c r="B285" s="94">
        <v>12499</v>
      </c>
      <c r="C285" s="93" t="s">
        <v>688</v>
      </c>
      <c r="D285" s="88" t="s">
        <v>754</v>
      </c>
      <c r="E285" t="s">
        <v>72</v>
      </c>
      <c r="F285" t="s">
        <v>347</v>
      </c>
      <c r="G285" t="s">
        <v>22</v>
      </c>
      <c r="H285" t="s">
        <v>4</v>
      </c>
      <c r="I285" t="s">
        <v>4</v>
      </c>
      <c r="J285" t="s">
        <v>5</v>
      </c>
      <c r="K285" t="s">
        <v>4</v>
      </c>
      <c r="L285" t="s">
        <v>4</v>
      </c>
      <c r="M285" t="s">
        <v>5</v>
      </c>
      <c r="N285" t="s">
        <v>5</v>
      </c>
      <c r="O285" t="s">
        <v>4</v>
      </c>
      <c r="P285" t="s">
        <v>5</v>
      </c>
      <c r="Q285" t="s">
        <v>11</v>
      </c>
      <c r="R285" t="s">
        <v>5</v>
      </c>
      <c r="S285" t="s">
        <v>5</v>
      </c>
      <c r="T285" t="s">
        <v>5</v>
      </c>
      <c r="U285" t="s">
        <v>5</v>
      </c>
      <c r="V285" t="s">
        <v>11</v>
      </c>
      <c r="W285" t="s">
        <v>11</v>
      </c>
      <c r="X285" t="s">
        <v>4</v>
      </c>
      <c r="Y285" t="s">
        <v>5</v>
      </c>
      <c r="Z285" t="s">
        <v>4</v>
      </c>
      <c r="AA285" t="s">
        <v>4</v>
      </c>
      <c r="AB285" t="s">
        <v>4</v>
      </c>
      <c r="AC285" t="s">
        <v>4</v>
      </c>
      <c r="AD285" t="s">
        <v>6</v>
      </c>
      <c r="AE285" s="3" t="s">
        <v>129</v>
      </c>
      <c r="AF285" s="3" t="str">
        <f>IF(ISNUMBER(SEARCH("Do nothing", Officials_Data[[#This Row],[Column1]])), "Yes", "No")</f>
        <v>No</v>
      </c>
      <c r="AG285" s="98" t="str">
        <f>IF(ISNUMBER(SEARCH("Talk to the colleague about his/her behavior", Officials_Data[[#This Row],[Column1]])), "Yes", "No")</f>
        <v>No</v>
      </c>
      <c r="AH285" s="98" t="str">
        <f>IF(ISNUMBER(SEARCH("Report immediately to direct supervisor", Officials_Data[[#This Row],[Column1]])), "Yes", "No")</f>
        <v>Yes</v>
      </c>
      <c r="AI285" s="3" t="str">
        <f>IF(ISNUMBER(SEARCH("Report immediately to internal investigation body", Officials_Data[[#This Row],[Column1]])), "Yes", "No")</f>
        <v>No</v>
      </c>
      <c r="AJ285" s="3" t="str">
        <f>IF(ISNUMBER(SEARCH("Report immediately to external investigation body", Officials_Data[[#This Row],[Column1]])), "Yes", "No")</f>
        <v>No</v>
      </c>
      <c r="AK285" s="3" t="s">
        <v>14</v>
      </c>
      <c r="AL285" s="3" t="s">
        <v>21</v>
      </c>
      <c r="AM285" s="3" t="s">
        <v>21</v>
      </c>
      <c r="AN285" s="3" t="s">
        <v>4</v>
      </c>
      <c r="AO285" s="3" t="s">
        <v>5</v>
      </c>
      <c r="AP285" s="3" t="s">
        <v>4</v>
      </c>
      <c r="AQ285" s="3" t="s">
        <v>4</v>
      </c>
      <c r="AR285" s="3"/>
      <c r="AS285" s="3" t="s">
        <v>5</v>
      </c>
      <c r="AT285" s="3" t="s">
        <v>4</v>
      </c>
      <c r="AU285" s="3" t="s">
        <v>5</v>
      </c>
      <c r="AV285" s="3" t="s">
        <v>4</v>
      </c>
      <c r="AW285" s="3" t="s">
        <v>6</v>
      </c>
      <c r="AX285" s="3" t="s">
        <v>5</v>
      </c>
      <c r="AY285" s="3" t="s">
        <v>4</v>
      </c>
      <c r="AZ285" s="3" t="s">
        <v>4</v>
      </c>
      <c r="BA285" s="3" t="s">
        <v>75</v>
      </c>
    </row>
    <row r="286" spans="1:53" ht="14.4">
      <c r="A286" t="s">
        <v>637</v>
      </c>
      <c r="B286" s="94">
        <v>12500</v>
      </c>
      <c r="C286" s="93" t="s">
        <v>688</v>
      </c>
      <c r="D286" s="88" t="s">
        <v>754</v>
      </c>
      <c r="E286" t="s">
        <v>74</v>
      </c>
      <c r="F286" t="s">
        <v>350</v>
      </c>
      <c r="G286" t="s">
        <v>21</v>
      </c>
      <c r="H286" t="s">
        <v>3</v>
      </c>
      <c r="I286" t="s">
        <v>3</v>
      </c>
      <c r="J286" t="s">
        <v>3</v>
      </c>
      <c r="K286" t="s">
        <v>3</v>
      </c>
      <c r="L286" t="s">
        <v>3</v>
      </c>
      <c r="M286" t="s">
        <v>3</v>
      </c>
      <c r="N286" t="s">
        <v>3</v>
      </c>
      <c r="O286" t="s">
        <v>4</v>
      </c>
      <c r="P286" t="s">
        <v>4</v>
      </c>
      <c r="Q286" t="s">
        <v>12</v>
      </c>
      <c r="R286" t="s">
        <v>4</v>
      </c>
      <c r="S286" t="s">
        <v>4</v>
      </c>
      <c r="T286" t="s">
        <v>3</v>
      </c>
      <c r="U286" t="s">
        <v>4</v>
      </c>
      <c r="V286" t="s">
        <v>9</v>
      </c>
      <c r="W286" t="s">
        <v>9</v>
      </c>
      <c r="X286" t="s">
        <v>3</v>
      </c>
      <c r="Y286" t="s">
        <v>3</v>
      </c>
      <c r="Z286" t="s">
        <v>3</v>
      </c>
      <c r="AA286" t="s">
        <v>3</v>
      </c>
      <c r="AB286" t="s">
        <v>3</v>
      </c>
      <c r="AC286" t="s">
        <v>4</v>
      </c>
      <c r="AD286" t="s">
        <v>4</v>
      </c>
      <c r="AE286" s="3" t="s">
        <v>129</v>
      </c>
      <c r="AF286" s="3" t="str">
        <f>IF(ISNUMBER(SEARCH("Do nothing", Officials_Data[[#This Row],[Column1]])), "Yes", "No")</f>
        <v>No</v>
      </c>
      <c r="AG286" s="98" t="str">
        <f>IF(ISNUMBER(SEARCH("Talk to the colleague about his/her behavior", Officials_Data[[#This Row],[Column1]])), "Yes", "No")</f>
        <v>No</v>
      </c>
      <c r="AH286" s="98" t="str">
        <f>IF(ISNUMBER(SEARCH("Report immediately to direct supervisor", Officials_Data[[#This Row],[Column1]])), "Yes", "No")</f>
        <v>Yes</v>
      </c>
      <c r="AI286" s="3" t="str">
        <f>IF(ISNUMBER(SEARCH("Report immediately to internal investigation body", Officials_Data[[#This Row],[Column1]])), "Yes", "No")</f>
        <v>No</v>
      </c>
      <c r="AJ286" s="3" t="str">
        <f>IF(ISNUMBER(SEARCH("Report immediately to external investigation body", Officials_Data[[#This Row],[Column1]])), "Yes", "No")</f>
        <v>No</v>
      </c>
      <c r="AK286" s="3" t="s">
        <v>14</v>
      </c>
      <c r="AL286" s="3" t="s">
        <v>21</v>
      </c>
      <c r="AM286" s="3" t="s">
        <v>21</v>
      </c>
      <c r="AN286" s="3" t="s">
        <v>3</v>
      </c>
      <c r="AO286" s="3" t="s">
        <v>3</v>
      </c>
      <c r="AP286" s="3" t="s">
        <v>3</v>
      </c>
      <c r="AQ286" s="3" t="s">
        <v>3</v>
      </c>
      <c r="AR286" s="3"/>
      <c r="AS286" s="3" t="s">
        <v>4</v>
      </c>
      <c r="AT286" s="3" t="s">
        <v>3</v>
      </c>
      <c r="AU286" s="3" t="s">
        <v>5</v>
      </c>
      <c r="AV286" s="3" t="s">
        <v>4</v>
      </c>
      <c r="AW286" s="3" t="s">
        <v>3</v>
      </c>
      <c r="AX286" s="3" t="s">
        <v>4</v>
      </c>
      <c r="AY286" s="3" t="s">
        <v>3</v>
      </c>
      <c r="AZ286" s="3" t="s">
        <v>3</v>
      </c>
      <c r="BA286" s="3" t="s">
        <v>75</v>
      </c>
    </row>
    <row r="287" spans="1:53" ht="14.4">
      <c r="A287" t="s">
        <v>638</v>
      </c>
      <c r="B287" s="94">
        <v>12501</v>
      </c>
      <c r="C287" s="93" t="s">
        <v>743</v>
      </c>
      <c r="D287" s="88" t="s">
        <v>754</v>
      </c>
      <c r="E287" t="s">
        <v>72</v>
      </c>
      <c r="F287" t="s">
        <v>347</v>
      </c>
      <c r="G287" t="s">
        <v>22</v>
      </c>
      <c r="H287" t="s">
        <v>3</v>
      </c>
      <c r="I287" t="s">
        <v>4</v>
      </c>
      <c r="J287" t="s">
        <v>5</v>
      </c>
      <c r="K287" t="s">
        <v>4</v>
      </c>
      <c r="L287" t="s">
        <v>4</v>
      </c>
      <c r="M287" t="s">
        <v>4</v>
      </c>
      <c r="N287" t="s">
        <v>3</v>
      </c>
      <c r="O287" t="s">
        <v>4</v>
      </c>
      <c r="P287" t="s">
        <v>3</v>
      </c>
      <c r="Q287" t="s">
        <v>12</v>
      </c>
      <c r="R287" t="s">
        <v>4</v>
      </c>
      <c r="S287" t="s">
        <v>5</v>
      </c>
      <c r="T287" t="s">
        <v>3</v>
      </c>
      <c r="U287" t="s">
        <v>4</v>
      </c>
      <c r="V287" t="s">
        <v>11</v>
      </c>
      <c r="W287" t="s">
        <v>12</v>
      </c>
      <c r="X287" t="s">
        <v>3</v>
      </c>
      <c r="Y287" t="s">
        <v>5</v>
      </c>
      <c r="Z287" t="s">
        <v>5</v>
      </c>
      <c r="AA287" t="s">
        <v>4</v>
      </c>
      <c r="AB287" t="s">
        <v>5</v>
      </c>
      <c r="AC287" t="s">
        <v>4</v>
      </c>
      <c r="AD287" t="s">
        <v>3</v>
      </c>
      <c r="AE287" s="3" t="s">
        <v>129</v>
      </c>
      <c r="AF287" s="3" t="str">
        <f>IF(ISNUMBER(SEARCH("Do nothing", Officials_Data[[#This Row],[Column1]])), "Yes", "No")</f>
        <v>No</v>
      </c>
      <c r="AG287" s="98" t="str">
        <f>IF(ISNUMBER(SEARCH("Talk to the colleague about his/her behavior", Officials_Data[[#This Row],[Column1]])), "Yes", "No")</f>
        <v>No</v>
      </c>
      <c r="AH287" s="98" t="str">
        <f>IF(ISNUMBER(SEARCH("Report immediately to direct supervisor", Officials_Data[[#This Row],[Column1]])), "Yes", "No")</f>
        <v>Yes</v>
      </c>
      <c r="AI287" s="3" t="str">
        <f>IF(ISNUMBER(SEARCH("Report immediately to internal investigation body", Officials_Data[[#This Row],[Column1]])), "Yes", "No")</f>
        <v>No</v>
      </c>
      <c r="AJ287" s="3" t="str">
        <f>IF(ISNUMBER(SEARCH("Report immediately to external investigation body", Officials_Data[[#This Row],[Column1]])), "Yes", "No")</f>
        <v>No</v>
      </c>
      <c r="AK287" s="3" t="s">
        <v>14</v>
      </c>
      <c r="AL287" s="3" t="s">
        <v>21</v>
      </c>
      <c r="AM287" s="3" t="s">
        <v>21</v>
      </c>
      <c r="AN287" s="3" t="s">
        <v>4</v>
      </c>
      <c r="AO287" s="3" t="s">
        <v>4</v>
      </c>
      <c r="AP287" s="3" t="s">
        <v>4</v>
      </c>
      <c r="AQ287" s="3" t="s">
        <v>3</v>
      </c>
      <c r="AR287" s="3"/>
      <c r="AS287" s="3" t="s">
        <v>5</v>
      </c>
      <c r="AT287" s="3" t="s">
        <v>3</v>
      </c>
      <c r="AU287" s="3" t="s">
        <v>6</v>
      </c>
      <c r="AV287" s="3" t="s">
        <v>3</v>
      </c>
      <c r="AW287" s="3" t="s">
        <v>4</v>
      </c>
      <c r="AX287" s="3" t="s">
        <v>3</v>
      </c>
      <c r="AY287" s="3" t="s">
        <v>3</v>
      </c>
      <c r="AZ287" s="3" t="s">
        <v>4</v>
      </c>
      <c r="BA287" s="3" t="s">
        <v>75</v>
      </c>
    </row>
    <row r="288" spans="1:53" ht="14.4">
      <c r="A288" t="s">
        <v>639</v>
      </c>
      <c r="B288" s="94">
        <v>12502</v>
      </c>
      <c r="C288" s="93" t="s">
        <v>688</v>
      </c>
      <c r="D288" s="88" t="s">
        <v>754</v>
      </c>
      <c r="E288" t="s">
        <v>72</v>
      </c>
      <c r="F288" t="s">
        <v>347</v>
      </c>
      <c r="G288" t="s">
        <v>22</v>
      </c>
      <c r="H288" t="s">
        <v>4</v>
      </c>
      <c r="I288" t="s">
        <v>4</v>
      </c>
      <c r="J288" t="s">
        <v>4</v>
      </c>
      <c r="K288" t="s">
        <v>4</v>
      </c>
      <c r="L288" t="s">
        <v>4</v>
      </c>
      <c r="M288" t="s">
        <v>4</v>
      </c>
      <c r="N288" t="s">
        <v>4</v>
      </c>
      <c r="O288" t="s">
        <v>4</v>
      </c>
      <c r="P288" t="s">
        <v>4</v>
      </c>
      <c r="Q288" t="s">
        <v>12</v>
      </c>
      <c r="R288" t="s">
        <v>4</v>
      </c>
      <c r="S288" t="s">
        <v>4</v>
      </c>
      <c r="T288" t="s">
        <v>4</v>
      </c>
      <c r="U288" t="s">
        <v>4</v>
      </c>
      <c r="V288" t="s">
        <v>12</v>
      </c>
      <c r="W288" t="s">
        <v>10</v>
      </c>
      <c r="X288" t="s">
        <v>4</v>
      </c>
      <c r="Y288" t="s">
        <v>4</v>
      </c>
      <c r="Z288" t="s">
        <v>4</v>
      </c>
      <c r="AA288" t="s">
        <v>4</v>
      </c>
      <c r="AB288" t="s">
        <v>4</v>
      </c>
      <c r="AC288" t="s">
        <v>4</v>
      </c>
      <c r="AD288" t="s">
        <v>4</v>
      </c>
      <c r="AE288" s="3" t="s">
        <v>129</v>
      </c>
      <c r="AF288" s="3" t="str">
        <f>IF(ISNUMBER(SEARCH("Do nothing", Officials_Data[[#This Row],[Column1]])), "Yes", "No")</f>
        <v>No</v>
      </c>
      <c r="AG288" s="98" t="str">
        <f>IF(ISNUMBER(SEARCH("Talk to the colleague about his/her behavior", Officials_Data[[#This Row],[Column1]])), "Yes", "No")</f>
        <v>No</v>
      </c>
      <c r="AH288" s="98" t="str">
        <f>IF(ISNUMBER(SEARCH("Report immediately to direct supervisor", Officials_Data[[#This Row],[Column1]])), "Yes", "No")</f>
        <v>Yes</v>
      </c>
      <c r="AI288" s="3" t="str">
        <f>IF(ISNUMBER(SEARCH("Report immediately to internal investigation body", Officials_Data[[#This Row],[Column1]])), "Yes", "No")</f>
        <v>No</v>
      </c>
      <c r="AJ288" s="3" t="str">
        <f>IF(ISNUMBER(SEARCH("Report immediately to external investigation body", Officials_Data[[#This Row],[Column1]])), "Yes", "No")</f>
        <v>No</v>
      </c>
      <c r="AK288" s="3" t="s">
        <v>14</v>
      </c>
      <c r="AL288" s="3" t="s">
        <v>21</v>
      </c>
      <c r="AM288" s="3" t="s">
        <v>21</v>
      </c>
      <c r="AN288" s="3" t="s">
        <v>4</v>
      </c>
      <c r="AO288" s="3" t="s">
        <v>4</v>
      </c>
      <c r="AP288" s="3" t="s">
        <v>4</v>
      </c>
      <c r="AQ288" s="3" t="s">
        <v>4</v>
      </c>
      <c r="AR288" s="3"/>
      <c r="AS288" s="3" t="s">
        <v>4</v>
      </c>
      <c r="AT288" s="3" t="s">
        <v>4</v>
      </c>
      <c r="AU288" s="3" t="s">
        <v>4</v>
      </c>
      <c r="AV288" s="3" t="s">
        <v>4</v>
      </c>
      <c r="AW288" s="3" t="s">
        <v>4</v>
      </c>
      <c r="AX288" s="3" t="s">
        <v>4</v>
      </c>
      <c r="AY288" s="3" t="s">
        <v>4</v>
      </c>
      <c r="AZ288" s="3" t="s">
        <v>4</v>
      </c>
      <c r="BA288" s="3" t="s">
        <v>73</v>
      </c>
    </row>
    <row r="289" spans="1:53" ht="14.4">
      <c r="A289" t="s">
        <v>640</v>
      </c>
      <c r="B289" s="94">
        <v>12503</v>
      </c>
      <c r="C289" s="93" t="s">
        <v>688</v>
      </c>
      <c r="D289" s="88" t="s">
        <v>754</v>
      </c>
      <c r="E289" t="s">
        <v>72</v>
      </c>
      <c r="F289" t="s">
        <v>350</v>
      </c>
      <c r="G289" t="s">
        <v>22</v>
      </c>
      <c r="H289" t="s">
        <v>4</v>
      </c>
      <c r="I289" t="s">
        <v>4</v>
      </c>
      <c r="J289" t="s">
        <v>5</v>
      </c>
      <c r="K289" t="s">
        <v>4</v>
      </c>
      <c r="L289" t="s">
        <v>4</v>
      </c>
      <c r="M289" t="s">
        <v>5</v>
      </c>
      <c r="N289" t="s">
        <v>4</v>
      </c>
      <c r="O289" t="s">
        <v>4</v>
      </c>
      <c r="P289" t="s">
        <v>5</v>
      </c>
      <c r="Q289" t="s">
        <v>11</v>
      </c>
      <c r="R289" t="s">
        <v>4</v>
      </c>
      <c r="S289" t="s">
        <v>4</v>
      </c>
      <c r="T289" t="s">
        <v>4</v>
      </c>
      <c r="U289" t="s">
        <v>4</v>
      </c>
      <c r="V289" t="s">
        <v>10</v>
      </c>
      <c r="W289" t="s">
        <v>10</v>
      </c>
      <c r="X289" t="s">
        <v>4</v>
      </c>
      <c r="Y289" t="s">
        <v>3</v>
      </c>
      <c r="Z289" t="s">
        <v>4</v>
      </c>
      <c r="AA289" t="s">
        <v>4</v>
      </c>
      <c r="AB289" t="s">
        <v>5</v>
      </c>
      <c r="AC289" t="s">
        <v>4</v>
      </c>
      <c r="AD289" t="s">
        <v>5</v>
      </c>
      <c r="AE289" s="3" t="s">
        <v>129</v>
      </c>
      <c r="AF289" s="3" t="str">
        <f>IF(ISNUMBER(SEARCH("Do nothing", Officials_Data[[#This Row],[Column1]])), "Yes", "No")</f>
        <v>No</v>
      </c>
      <c r="AG289" s="98" t="str">
        <f>IF(ISNUMBER(SEARCH("Talk to the colleague about his/her behavior", Officials_Data[[#This Row],[Column1]])), "Yes", "No")</f>
        <v>No</v>
      </c>
      <c r="AH289" s="98" t="str">
        <f>IF(ISNUMBER(SEARCH("Report immediately to direct supervisor", Officials_Data[[#This Row],[Column1]])), "Yes", "No")</f>
        <v>Yes</v>
      </c>
      <c r="AI289" s="3" t="str">
        <f>IF(ISNUMBER(SEARCH("Report immediately to internal investigation body", Officials_Data[[#This Row],[Column1]])), "Yes", "No")</f>
        <v>No</v>
      </c>
      <c r="AJ289" s="3" t="str">
        <f>IF(ISNUMBER(SEARCH("Report immediately to external investigation body", Officials_Data[[#This Row],[Column1]])), "Yes", "No")</f>
        <v>No</v>
      </c>
      <c r="AK289" s="3" t="s">
        <v>14</v>
      </c>
      <c r="AL289" s="3" t="s">
        <v>21</v>
      </c>
      <c r="AM289" s="3" t="s">
        <v>21</v>
      </c>
      <c r="AN289" s="3" t="s">
        <v>4</v>
      </c>
      <c r="AO289" s="3" t="s">
        <v>4</v>
      </c>
      <c r="AP289" s="3" t="s">
        <v>5</v>
      </c>
      <c r="AQ289" s="3" t="s">
        <v>4</v>
      </c>
      <c r="AR289" s="3"/>
      <c r="AS289" s="3" t="s">
        <v>5</v>
      </c>
      <c r="AT289" s="3" t="s">
        <v>3</v>
      </c>
      <c r="AU289" s="3" t="s">
        <v>6</v>
      </c>
      <c r="AV289" s="3" t="s">
        <v>4</v>
      </c>
      <c r="AW289" s="3" t="s">
        <v>4</v>
      </c>
      <c r="AX289" s="3" t="s">
        <v>4</v>
      </c>
      <c r="AY289" s="3" t="s">
        <v>4</v>
      </c>
      <c r="AZ289" s="3" t="s">
        <v>4</v>
      </c>
      <c r="BA289" s="3" t="s">
        <v>75</v>
      </c>
    </row>
    <row r="290" spans="1:53" ht="14.4">
      <c r="A290" t="s">
        <v>641</v>
      </c>
      <c r="B290" s="94">
        <v>12504</v>
      </c>
      <c r="C290" s="93" t="s">
        <v>688</v>
      </c>
      <c r="D290" s="88" t="s">
        <v>754</v>
      </c>
      <c r="E290" t="s">
        <v>74</v>
      </c>
      <c r="F290" t="s">
        <v>346</v>
      </c>
      <c r="G290" t="s">
        <v>22</v>
      </c>
      <c r="H290" t="s">
        <v>3</v>
      </c>
      <c r="I290" t="s">
        <v>3</v>
      </c>
      <c r="J290" t="s">
        <v>4</v>
      </c>
      <c r="K290" t="s">
        <v>3</v>
      </c>
      <c r="L290" t="s">
        <v>3</v>
      </c>
      <c r="M290" t="s">
        <v>4</v>
      </c>
      <c r="N290" t="s">
        <v>4</v>
      </c>
      <c r="O290" t="s">
        <v>5</v>
      </c>
      <c r="P290" t="s">
        <v>5</v>
      </c>
      <c r="Q290" t="s">
        <v>12</v>
      </c>
      <c r="R290" t="s">
        <v>4</v>
      </c>
      <c r="S290" t="s">
        <v>4</v>
      </c>
      <c r="T290" t="s">
        <v>4</v>
      </c>
      <c r="U290" t="s">
        <v>4</v>
      </c>
      <c r="V290" t="s">
        <v>11</v>
      </c>
      <c r="W290" t="s">
        <v>11</v>
      </c>
      <c r="X290" t="s">
        <v>4</v>
      </c>
      <c r="Y290" t="s">
        <v>5</v>
      </c>
      <c r="Z290" t="s">
        <v>4</v>
      </c>
      <c r="AA290" t="s">
        <v>4</v>
      </c>
      <c r="AB290" t="s">
        <v>4</v>
      </c>
      <c r="AC290" t="s">
        <v>4</v>
      </c>
      <c r="AD290" t="s">
        <v>4</v>
      </c>
      <c r="AE290" s="3" t="s">
        <v>129</v>
      </c>
      <c r="AF290" s="3" t="str">
        <f>IF(ISNUMBER(SEARCH("Do nothing", Officials_Data[[#This Row],[Column1]])), "Yes", "No")</f>
        <v>No</v>
      </c>
      <c r="AG290" s="98" t="str">
        <f>IF(ISNUMBER(SEARCH("Talk to the colleague about his/her behavior", Officials_Data[[#This Row],[Column1]])), "Yes", "No")</f>
        <v>No</v>
      </c>
      <c r="AH290" s="98" t="str">
        <f>IF(ISNUMBER(SEARCH("Report immediately to direct supervisor", Officials_Data[[#This Row],[Column1]])), "Yes", "No")</f>
        <v>Yes</v>
      </c>
      <c r="AI290" s="3" t="str">
        <f>IF(ISNUMBER(SEARCH("Report immediately to internal investigation body", Officials_Data[[#This Row],[Column1]])), "Yes", "No")</f>
        <v>No</v>
      </c>
      <c r="AJ290" s="3" t="str">
        <f>IF(ISNUMBER(SEARCH("Report immediately to external investigation body", Officials_Data[[#This Row],[Column1]])), "Yes", "No")</f>
        <v>No</v>
      </c>
      <c r="AK290" s="3" t="s">
        <v>14</v>
      </c>
      <c r="AL290" s="3" t="s">
        <v>21</v>
      </c>
      <c r="AM290" s="3" t="s">
        <v>21</v>
      </c>
      <c r="AN290" s="3" t="s">
        <v>4</v>
      </c>
      <c r="AO290" s="3" t="s">
        <v>4</v>
      </c>
      <c r="AP290" s="3" t="s">
        <v>4</v>
      </c>
      <c r="AQ290" s="3" t="s">
        <v>4</v>
      </c>
      <c r="AR290" s="3"/>
      <c r="AS290" s="3" t="s">
        <v>4</v>
      </c>
      <c r="AT290" s="3" t="s">
        <v>6</v>
      </c>
      <c r="AU290" s="3" t="s">
        <v>6</v>
      </c>
      <c r="AV290" s="3" t="s">
        <v>4</v>
      </c>
      <c r="AW290" s="3" t="s">
        <v>3</v>
      </c>
      <c r="AX290" s="3" t="s">
        <v>4</v>
      </c>
      <c r="AY290" s="3" t="s">
        <v>4</v>
      </c>
      <c r="AZ290" s="3" t="s">
        <v>3</v>
      </c>
      <c r="BA290" s="3" t="s">
        <v>73</v>
      </c>
    </row>
    <row r="291" spans="1:53" ht="14.4">
      <c r="A291" t="s">
        <v>642</v>
      </c>
      <c r="B291" s="94">
        <v>12505</v>
      </c>
      <c r="C291" s="93" t="s">
        <v>688</v>
      </c>
      <c r="D291" s="88" t="s">
        <v>754</v>
      </c>
      <c r="E291" t="s">
        <v>72</v>
      </c>
      <c r="F291" t="s">
        <v>347</v>
      </c>
      <c r="G291" t="s">
        <v>22</v>
      </c>
      <c r="H291" t="s">
        <v>4</v>
      </c>
      <c r="I291" t="s">
        <v>4</v>
      </c>
      <c r="J291" t="s">
        <v>4</v>
      </c>
      <c r="K291" t="s">
        <v>4</v>
      </c>
      <c r="L291" t="s">
        <v>4</v>
      </c>
      <c r="M291" t="s">
        <v>4</v>
      </c>
      <c r="N291" t="s">
        <v>4</v>
      </c>
      <c r="O291" t="s">
        <v>4</v>
      </c>
      <c r="P291" t="s">
        <v>4</v>
      </c>
      <c r="Q291" t="s">
        <v>12</v>
      </c>
      <c r="R291" t="s">
        <v>4</v>
      </c>
      <c r="S291" t="s">
        <v>6</v>
      </c>
      <c r="T291" t="s">
        <v>4</v>
      </c>
      <c r="U291" t="s">
        <v>5</v>
      </c>
      <c r="V291" t="s">
        <v>10</v>
      </c>
      <c r="W291" t="s">
        <v>11</v>
      </c>
      <c r="X291" t="s">
        <v>4</v>
      </c>
      <c r="Y291" t="s">
        <v>4</v>
      </c>
      <c r="Z291" t="s">
        <v>5</v>
      </c>
      <c r="AA291" t="s">
        <v>4</v>
      </c>
      <c r="AB291" t="s">
        <v>5</v>
      </c>
      <c r="AC291" t="s">
        <v>4</v>
      </c>
      <c r="AD291" t="s">
        <v>4</v>
      </c>
      <c r="AE291" s="3" t="s">
        <v>129</v>
      </c>
      <c r="AF291" s="3" t="str">
        <f>IF(ISNUMBER(SEARCH("Do nothing", Officials_Data[[#This Row],[Column1]])), "Yes", "No")</f>
        <v>No</v>
      </c>
      <c r="AG291" s="98" t="str">
        <f>IF(ISNUMBER(SEARCH("Talk to the colleague about his/her behavior", Officials_Data[[#This Row],[Column1]])), "Yes", "No")</f>
        <v>No</v>
      </c>
      <c r="AH291" s="98" t="str">
        <f>IF(ISNUMBER(SEARCH("Report immediately to direct supervisor", Officials_Data[[#This Row],[Column1]])), "Yes", "No")</f>
        <v>Yes</v>
      </c>
      <c r="AI291" s="3" t="str">
        <f>IF(ISNUMBER(SEARCH("Report immediately to internal investigation body", Officials_Data[[#This Row],[Column1]])), "Yes", "No")</f>
        <v>No</v>
      </c>
      <c r="AJ291" s="3" t="str">
        <f>IF(ISNUMBER(SEARCH("Report immediately to external investigation body", Officials_Data[[#This Row],[Column1]])), "Yes", "No")</f>
        <v>No</v>
      </c>
      <c r="AK291" s="3" t="s">
        <v>14</v>
      </c>
      <c r="AL291" s="3" t="s">
        <v>21</v>
      </c>
      <c r="AM291" s="3" t="s">
        <v>21</v>
      </c>
      <c r="AN291" s="3" t="s">
        <v>4</v>
      </c>
      <c r="AO291" s="3" t="s">
        <v>4</v>
      </c>
      <c r="AP291" s="3" t="s">
        <v>5</v>
      </c>
      <c r="AQ291" s="3" t="s">
        <v>4</v>
      </c>
      <c r="AR291" s="3"/>
      <c r="AS291" s="3" t="s">
        <v>5</v>
      </c>
      <c r="AT291" s="3" t="s">
        <v>3</v>
      </c>
      <c r="AU291" s="3" t="s">
        <v>6</v>
      </c>
      <c r="AV291" s="3" t="s">
        <v>5</v>
      </c>
      <c r="AW291" s="3" t="s">
        <v>4</v>
      </c>
      <c r="AX291" s="3" t="s">
        <v>5</v>
      </c>
      <c r="AY291" s="3" t="s">
        <v>4</v>
      </c>
      <c r="AZ291" s="3" t="s">
        <v>3</v>
      </c>
      <c r="BA291" s="3" t="s">
        <v>75</v>
      </c>
    </row>
    <row r="292" spans="1:53" ht="14.4">
      <c r="A292" t="s">
        <v>643</v>
      </c>
      <c r="B292" s="94">
        <v>12506</v>
      </c>
      <c r="C292" s="93" t="s">
        <v>688</v>
      </c>
      <c r="D292" s="88" t="s">
        <v>754</v>
      </c>
      <c r="E292" t="s">
        <v>74</v>
      </c>
      <c r="F292" t="s">
        <v>347</v>
      </c>
      <c r="G292" t="s">
        <v>22</v>
      </c>
      <c r="H292" t="s">
        <v>4</v>
      </c>
      <c r="I292" t="s">
        <v>3</v>
      </c>
      <c r="J292" t="s">
        <v>3</v>
      </c>
      <c r="K292" t="s">
        <v>3</v>
      </c>
      <c r="L292" t="s">
        <v>4</v>
      </c>
      <c r="M292" t="s">
        <v>3</v>
      </c>
      <c r="N292" t="s">
        <v>4</v>
      </c>
      <c r="O292" t="s">
        <v>4</v>
      </c>
      <c r="P292" t="s">
        <v>4</v>
      </c>
      <c r="Q292" t="s">
        <v>12</v>
      </c>
      <c r="R292" t="s">
        <v>4</v>
      </c>
      <c r="S292" t="s">
        <v>4</v>
      </c>
      <c r="T292" t="s">
        <v>4</v>
      </c>
      <c r="U292" t="s">
        <v>4</v>
      </c>
      <c r="V292" t="s">
        <v>10</v>
      </c>
      <c r="W292" t="s">
        <v>10</v>
      </c>
      <c r="X292" t="s">
        <v>4</v>
      </c>
      <c r="Y292" t="s">
        <v>3</v>
      </c>
      <c r="Z292" t="s">
        <v>4</v>
      </c>
      <c r="AA292" t="s">
        <v>4</v>
      </c>
      <c r="AB292" t="s">
        <v>4</v>
      </c>
      <c r="AC292" t="s">
        <v>4</v>
      </c>
      <c r="AD292" t="s">
        <v>4</v>
      </c>
      <c r="AE292" s="3" t="s">
        <v>129</v>
      </c>
      <c r="AF292" s="3" t="str">
        <f>IF(ISNUMBER(SEARCH("Do nothing", Officials_Data[[#This Row],[Column1]])), "Yes", "No")</f>
        <v>No</v>
      </c>
      <c r="AG292" s="98" t="str">
        <f>IF(ISNUMBER(SEARCH("Talk to the colleague about his/her behavior", Officials_Data[[#This Row],[Column1]])), "Yes", "No")</f>
        <v>No</v>
      </c>
      <c r="AH292" s="98" t="str">
        <f>IF(ISNUMBER(SEARCH("Report immediately to direct supervisor", Officials_Data[[#This Row],[Column1]])), "Yes", "No")</f>
        <v>Yes</v>
      </c>
      <c r="AI292" s="3" t="str">
        <f>IF(ISNUMBER(SEARCH("Report immediately to internal investigation body", Officials_Data[[#This Row],[Column1]])), "Yes", "No")</f>
        <v>No</v>
      </c>
      <c r="AJ292" s="3" t="str">
        <f>IF(ISNUMBER(SEARCH("Report immediately to external investigation body", Officials_Data[[#This Row],[Column1]])), "Yes", "No")</f>
        <v>No</v>
      </c>
      <c r="AK292" s="3" t="s">
        <v>14</v>
      </c>
      <c r="AL292" s="3" t="s">
        <v>21</v>
      </c>
      <c r="AM292" s="3" t="s">
        <v>21</v>
      </c>
      <c r="AN292" s="3" t="s">
        <v>4</v>
      </c>
      <c r="AO292" s="3" t="s">
        <v>4</v>
      </c>
      <c r="AP292" s="3" t="s">
        <v>4</v>
      </c>
      <c r="AQ292" s="3" t="s">
        <v>4</v>
      </c>
      <c r="AR292" s="3"/>
      <c r="AS292" s="3" t="s">
        <v>5</v>
      </c>
      <c r="AT292" s="3" t="s">
        <v>5</v>
      </c>
      <c r="AU292" s="3" t="s">
        <v>4</v>
      </c>
      <c r="AV292" s="3" t="s">
        <v>4</v>
      </c>
      <c r="AW292" s="3" t="s">
        <v>3</v>
      </c>
      <c r="AX292" s="3" t="s">
        <v>4</v>
      </c>
      <c r="AY292" s="3" t="s">
        <v>4</v>
      </c>
      <c r="AZ292" s="3" t="s">
        <v>3</v>
      </c>
      <c r="BA292" s="3" t="s">
        <v>75</v>
      </c>
    </row>
    <row r="293" spans="1:53" ht="14.4">
      <c r="A293" t="s">
        <v>644</v>
      </c>
      <c r="B293" s="94">
        <v>12509</v>
      </c>
      <c r="C293" s="93" t="s">
        <v>688</v>
      </c>
      <c r="D293" s="88" t="s">
        <v>754</v>
      </c>
      <c r="E293" t="s">
        <v>72</v>
      </c>
      <c r="F293" t="s">
        <v>347</v>
      </c>
      <c r="G293" t="s">
        <v>22</v>
      </c>
      <c r="H293" t="s">
        <v>3</v>
      </c>
      <c r="I293" t="s">
        <v>3</v>
      </c>
      <c r="J293" t="s">
        <v>4</v>
      </c>
      <c r="K293" t="s">
        <v>3</v>
      </c>
      <c r="L293" t="s">
        <v>4</v>
      </c>
      <c r="M293" t="s">
        <v>4</v>
      </c>
      <c r="N293" t="s">
        <v>4</v>
      </c>
      <c r="O293" t="s">
        <v>4</v>
      </c>
      <c r="P293" t="s">
        <v>5</v>
      </c>
      <c r="Q293" t="s">
        <v>11</v>
      </c>
      <c r="R293" t="s">
        <v>4</v>
      </c>
      <c r="S293" t="s">
        <v>4</v>
      </c>
      <c r="T293" t="s">
        <v>3</v>
      </c>
      <c r="U293" t="s">
        <v>3</v>
      </c>
      <c r="V293" t="s">
        <v>9</v>
      </c>
      <c r="W293" t="s">
        <v>10</v>
      </c>
      <c r="X293" t="s">
        <v>4</v>
      </c>
      <c r="Y293" t="s">
        <v>5</v>
      </c>
      <c r="Z293" t="s">
        <v>5</v>
      </c>
      <c r="AA293" t="s">
        <v>4</v>
      </c>
      <c r="AB293" t="s">
        <v>4</v>
      </c>
      <c r="AC293" t="s">
        <v>5</v>
      </c>
      <c r="AD293" t="s">
        <v>4</v>
      </c>
      <c r="AE293" s="3" t="s">
        <v>756</v>
      </c>
      <c r="AF293" s="3" t="str">
        <f>IF(ISNUMBER(SEARCH("Do nothing", Officials_Data[[#This Row],[Column1]])), "Yes", "No")</f>
        <v>No</v>
      </c>
      <c r="AG293" s="98" t="str">
        <f>IF(ISNUMBER(SEARCH("Talk to the colleague about his/her behavior", Officials_Data[[#This Row],[Column1]])), "Yes", "No")</f>
        <v>Yes</v>
      </c>
      <c r="AH293" s="98" t="str">
        <f>IF(ISNUMBER(SEARCH("Report immediately to direct supervisor", Officials_Data[[#This Row],[Column1]])), "Yes", "No")</f>
        <v>Yes</v>
      </c>
      <c r="AI293" s="3" t="str">
        <f>IF(ISNUMBER(SEARCH("Report immediately to internal investigation body", Officials_Data[[#This Row],[Column1]])), "Yes", "No")</f>
        <v>No</v>
      </c>
      <c r="AJ293" s="3" t="str">
        <f>IF(ISNUMBER(SEARCH("Report immediately to external investigation body", Officials_Data[[#This Row],[Column1]])), "Yes", "No")</f>
        <v>No</v>
      </c>
      <c r="AK293" s="3" t="s">
        <v>14</v>
      </c>
      <c r="AL293" s="3" t="s">
        <v>21</v>
      </c>
      <c r="AM293" s="3" t="s">
        <v>21</v>
      </c>
      <c r="AN293" s="3" t="s">
        <v>4</v>
      </c>
      <c r="AO293" s="3" t="s">
        <v>4</v>
      </c>
      <c r="AP293" s="3" t="s">
        <v>4</v>
      </c>
      <c r="AQ293" s="3" t="s">
        <v>4</v>
      </c>
      <c r="AR293" s="3"/>
      <c r="AS293" s="3" t="s">
        <v>6</v>
      </c>
      <c r="AT293" s="3" t="s">
        <v>5</v>
      </c>
      <c r="AU293" s="3" t="s">
        <v>5</v>
      </c>
      <c r="AV293" s="3" t="s">
        <v>3</v>
      </c>
      <c r="AW293" s="3" t="s">
        <v>3</v>
      </c>
      <c r="AX293" s="3" t="s">
        <v>3</v>
      </c>
      <c r="AY293" s="3" t="s">
        <v>3</v>
      </c>
      <c r="AZ293" s="3" t="s">
        <v>3</v>
      </c>
      <c r="BA293" s="3" t="s">
        <v>73</v>
      </c>
    </row>
    <row r="294" spans="1:53" ht="14.4">
      <c r="A294" t="s">
        <v>645</v>
      </c>
      <c r="B294" s="94">
        <v>12518</v>
      </c>
      <c r="C294" s="93" t="s">
        <v>688</v>
      </c>
      <c r="D294" s="88" t="s">
        <v>754</v>
      </c>
      <c r="E294" t="s">
        <v>72</v>
      </c>
      <c r="F294" t="s">
        <v>350</v>
      </c>
      <c r="G294" t="s">
        <v>22</v>
      </c>
      <c r="H294" t="s">
        <v>5</v>
      </c>
      <c r="I294" t="s">
        <v>4</v>
      </c>
      <c r="J294" t="s">
        <v>5</v>
      </c>
      <c r="K294" t="s">
        <v>4</v>
      </c>
      <c r="L294" t="s">
        <v>4</v>
      </c>
      <c r="M294" t="s">
        <v>4</v>
      </c>
      <c r="N294" t="s">
        <v>4</v>
      </c>
      <c r="O294" t="s">
        <v>4</v>
      </c>
      <c r="P294" t="s">
        <v>4</v>
      </c>
      <c r="Q294" t="s">
        <v>10</v>
      </c>
      <c r="R294" t="s">
        <v>4</v>
      </c>
      <c r="S294" t="s">
        <v>4</v>
      </c>
      <c r="T294" t="s">
        <v>4</v>
      </c>
      <c r="U294" t="s">
        <v>4</v>
      </c>
      <c r="V294" t="s">
        <v>9</v>
      </c>
      <c r="W294" t="s">
        <v>10</v>
      </c>
      <c r="X294" t="s">
        <v>3</v>
      </c>
      <c r="Y294" t="s">
        <v>4</v>
      </c>
      <c r="Z294" t="s">
        <v>4</v>
      </c>
      <c r="AA294" t="s">
        <v>4</v>
      </c>
      <c r="AB294" t="s">
        <v>4</v>
      </c>
      <c r="AC294" t="s">
        <v>4</v>
      </c>
      <c r="AD294" t="s">
        <v>4</v>
      </c>
      <c r="AE294" s="3" t="s">
        <v>129</v>
      </c>
      <c r="AF294" s="3" t="str">
        <f>IF(ISNUMBER(SEARCH("Do nothing", Officials_Data[[#This Row],[Column1]])), "Yes", "No")</f>
        <v>No</v>
      </c>
      <c r="AG294" s="98" t="str">
        <f>IF(ISNUMBER(SEARCH("Talk to the colleague about his/her behavior", Officials_Data[[#This Row],[Column1]])), "Yes", "No")</f>
        <v>No</v>
      </c>
      <c r="AH294" s="98" t="str">
        <f>IF(ISNUMBER(SEARCH("Report immediately to direct supervisor", Officials_Data[[#This Row],[Column1]])), "Yes", "No")</f>
        <v>Yes</v>
      </c>
      <c r="AI294" s="3" t="str">
        <f>IF(ISNUMBER(SEARCH("Report immediately to internal investigation body", Officials_Data[[#This Row],[Column1]])), "Yes", "No")</f>
        <v>No</v>
      </c>
      <c r="AJ294" s="3" t="str">
        <f>IF(ISNUMBER(SEARCH("Report immediately to external investigation body", Officials_Data[[#This Row],[Column1]])), "Yes", "No")</f>
        <v>No</v>
      </c>
      <c r="AK294" s="3" t="s">
        <v>14</v>
      </c>
      <c r="AL294" s="3" t="s">
        <v>21</v>
      </c>
      <c r="AM294" s="3" t="s">
        <v>21</v>
      </c>
      <c r="AN294" s="3" t="s">
        <v>4</v>
      </c>
      <c r="AO294" s="3" t="s">
        <v>5</v>
      </c>
      <c r="AP294" s="3" t="s">
        <v>5</v>
      </c>
      <c r="AQ294" s="3" t="s">
        <v>5</v>
      </c>
      <c r="AR294" s="3"/>
      <c r="AS294" s="3" t="s">
        <v>6</v>
      </c>
      <c r="AT294" s="3" t="s">
        <v>5</v>
      </c>
      <c r="AU294" s="3" t="s">
        <v>6</v>
      </c>
      <c r="AV294" s="3" t="s">
        <v>4</v>
      </c>
      <c r="AW294" s="3" t="s">
        <v>4</v>
      </c>
      <c r="AX294" s="3" t="s">
        <v>5</v>
      </c>
      <c r="AY294" s="3" t="s">
        <v>4</v>
      </c>
      <c r="AZ294" s="3" t="s">
        <v>4</v>
      </c>
      <c r="BA294" s="3" t="s">
        <v>73</v>
      </c>
    </row>
    <row r="295" spans="1:53" ht="14.4">
      <c r="A295" t="s">
        <v>646</v>
      </c>
      <c r="B295" s="94">
        <v>12519</v>
      </c>
      <c r="C295" s="93" t="s">
        <v>688</v>
      </c>
      <c r="D295" s="88" t="s">
        <v>754</v>
      </c>
      <c r="E295" t="s">
        <v>72</v>
      </c>
      <c r="F295" t="s">
        <v>350</v>
      </c>
      <c r="G295" t="s">
        <v>22</v>
      </c>
      <c r="H295" t="s">
        <v>5</v>
      </c>
      <c r="I295" t="s">
        <v>5</v>
      </c>
      <c r="J295" t="s">
        <v>6</v>
      </c>
      <c r="K295" t="s">
        <v>3</v>
      </c>
      <c r="L295" t="s">
        <v>5</v>
      </c>
      <c r="M295" t="s">
        <v>5</v>
      </c>
      <c r="N295" t="s">
        <v>5</v>
      </c>
      <c r="O295" t="s">
        <v>4</v>
      </c>
      <c r="P295" t="s">
        <v>4</v>
      </c>
      <c r="Q295" t="s">
        <v>11</v>
      </c>
      <c r="R295" t="s">
        <v>5</v>
      </c>
      <c r="S295" t="s">
        <v>6</v>
      </c>
      <c r="T295" t="s">
        <v>5</v>
      </c>
      <c r="U295" t="s">
        <v>5</v>
      </c>
      <c r="V295" t="s">
        <v>9</v>
      </c>
      <c r="W295" t="s">
        <v>12</v>
      </c>
      <c r="X295" t="s">
        <v>6</v>
      </c>
      <c r="Y295" t="s">
        <v>5</v>
      </c>
      <c r="Z295" t="s">
        <v>6</v>
      </c>
      <c r="AA295" t="s">
        <v>5</v>
      </c>
      <c r="AB295" t="s">
        <v>5</v>
      </c>
      <c r="AC295" t="s">
        <v>5</v>
      </c>
      <c r="AD295" t="s">
        <v>5</v>
      </c>
      <c r="AE295" s="3" t="s">
        <v>129</v>
      </c>
      <c r="AF295" s="3" t="str">
        <f>IF(ISNUMBER(SEARCH("Do nothing", Officials_Data[[#This Row],[Column1]])), "Yes", "No")</f>
        <v>No</v>
      </c>
      <c r="AG295" s="98" t="str">
        <f>IF(ISNUMBER(SEARCH("Talk to the colleague about his/her behavior", Officials_Data[[#This Row],[Column1]])), "Yes", "No")</f>
        <v>No</v>
      </c>
      <c r="AH295" s="98" t="str">
        <f>IF(ISNUMBER(SEARCH("Report immediately to direct supervisor", Officials_Data[[#This Row],[Column1]])), "Yes", "No")</f>
        <v>Yes</v>
      </c>
      <c r="AI295" s="3" t="str">
        <f>IF(ISNUMBER(SEARCH("Report immediately to internal investigation body", Officials_Data[[#This Row],[Column1]])), "Yes", "No")</f>
        <v>No</v>
      </c>
      <c r="AJ295" s="3" t="str">
        <f>IF(ISNUMBER(SEARCH("Report immediately to external investigation body", Officials_Data[[#This Row],[Column1]])), "Yes", "No")</f>
        <v>No</v>
      </c>
      <c r="AK295" s="3" t="s">
        <v>14</v>
      </c>
      <c r="AL295" s="3" t="s">
        <v>21</v>
      </c>
      <c r="AM295" s="3" t="s">
        <v>21</v>
      </c>
      <c r="AN295" s="3" t="s">
        <v>5</v>
      </c>
      <c r="AO295" s="3" t="s">
        <v>5</v>
      </c>
      <c r="AP295" s="3" t="s">
        <v>4</v>
      </c>
      <c r="AQ295" s="3" t="s">
        <v>4</v>
      </c>
      <c r="AR295" s="3"/>
      <c r="AS295" s="3" t="s">
        <v>4</v>
      </c>
      <c r="AT295" s="3" t="s">
        <v>3</v>
      </c>
      <c r="AU295" s="3" t="s">
        <v>5</v>
      </c>
      <c r="AV295" s="3" t="s">
        <v>5</v>
      </c>
      <c r="AW295" s="3" t="s">
        <v>4</v>
      </c>
      <c r="AX295" s="3" t="s">
        <v>4</v>
      </c>
      <c r="AY295" s="3" t="s">
        <v>5</v>
      </c>
      <c r="AZ295" s="3" t="s">
        <v>3</v>
      </c>
      <c r="BA295" s="3" t="s">
        <v>73</v>
      </c>
    </row>
    <row r="296" spans="1:53" ht="14.4">
      <c r="A296" t="s">
        <v>647</v>
      </c>
      <c r="B296" s="94">
        <v>12528</v>
      </c>
      <c r="C296" s="93" t="s">
        <v>744</v>
      </c>
      <c r="D296" s="88" t="s">
        <v>754</v>
      </c>
      <c r="E296" t="s">
        <v>74</v>
      </c>
      <c r="F296" t="s">
        <v>347</v>
      </c>
      <c r="G296" t="s">
        <v>22</v>
      </c>
      <c r="H296" t="s">
        <v>3</v>
      </c>
      <c r="I296" t="s">
        <v>4</v>
      </c>
      <c r="J296" t="s">
        <v>4</v>
      </c>
      <c r="K296" t="s">
        <v>3</v>
      </c>
      <c r="L296" t="s">
        <v>4</v>
      </c>
      <c r="M296" t="s">
        <v>4</v>
      </c>
      <c r="N296" t="s">
        <v>4</v>
      </c>
      <c r="O296" t="s">
        <v>4</v>
      </c>
      <c r="P296" t="s">
        <v>4</v>
      </c>
      <c r="Q296" t="s">
        <v>12</v>
      </c>
      <c r="R296" t="s">
        <v>4</v>
      </c>
      <c r="S296" t="s">
        <v>4</v>
      </c>
      <c r="T296" t="s">
        <v>4</v>
      </c>
      <c r="U296" t="s">
        <v>6</v>
      </c>
      <c r="V296" t="s">
        <v>10</v>
      </c>
      <c r="W296" t="s">
        <v>12</v>
      </c>
      <c r="X296" t="s">
        <v>4</v>
      </c>
      <c r="Y296" t="s">
        <v>5</v>
      </c>
      <c r="Z296" t="s">
        <v>4</v>
      </c>
      <c r="AA296" t="s">
        <v>4</v>
      </c>
      <c r="AB296" t="s">
        <v>4</v>
      </c>
      <c r="AC296" t="s">
        <v>4</v>
      </c>
      <c r="AD296" t="s">
        <v>4</v>
      </c>
      <c r="AE296" s="3" t="s">
        <v>129</v>
      </c>
      <c r="AF296" s="3" t="str">
        <f>IF(ISNUMBER(SEARCH("Do nothing", Officials_Data[[#This Row],[Column1]])), "Yes", "No")</f>
        <v>No</v>
      </c>
      <c r="AG296" s="98" t="str">
        <f>IF(ISNUMBER(SEARCH("Talk to the colleague about his/her behavior", Officials_Data[[#This Row],[Column1]])), "Yes", "No")</f>
        <v>No</v>
      </c>
      <c r="AH296" s="98" t="str">
        <f>IF(ISNUMBER(SEARCH("Report immediately to direct supervisor", Officials_Data[[#This Row],[Column1]])), "Yes", "No")</f>
        <v>Yes</v>
      </c>
      <c r="AI296" s="3" t="str">
        <f>IF(ISNUMBER(SEARCH("Report immediately to internal investigation body", Officials_Data[[#This Row],[Column1]])), "Yes", "No")</f>
        <v>No</v>
      </c>
      <c r="AJ296" s="3" t="str">
        <f>IF(ISNUMBER(SEARCH("Report immediately to external investigation body", Officials_Data[[#This Row],[Column1]])), "Yes", "No")</f>
        <v>No</v>
      </c>
      <c r="AK296" s="3" t="s">
        <v>14</v>
      </c>
      <c r="AL296" s="3" t="s">
        <v>21</v>
      </c>
      <c r="AM296" s="3" t="s">
        <v>21</v>
      </c>
      <c r="AN296" s="3" t="s">
        <v>3</v>
      </c>
      <c r="AO296" s="3" t="s">
        <v>4</v>
      </c>
      <c r="AP296" s="3" t="s">
        <v>6</v>
      </c>
      <c r="AQ296" s="3" t="s">
        <v>4</v>
      </c>
      <c r="AR296" s="3"/>
      <c r="AS296" s="3" t="s">
        <v>4</v>
      </c>
      <c r="AT296" s="3" t="s">
        <v>6</v>
      </c>
      <c r="AU296" s="3" t="s">
        <v>4</v>
      </c>
      <c r="AV296" s="3" t="s">
        <v>4</v>
      </c>
      <c r="AW296" s="3" t="s">
        <v>3</v>
      </c>
      <c r="AX296" s="3" t="s">
        <v>4</v>
      </c>
      <c r="AY296" s="3" t="s">
        <v>3</v>
      </c>
      <c r="AZ296" s="3" t="s">
        <v>3</v>
      </c>
      <c r="BA296" s="3" t="s">
        <v>75</v>
      </c>
    </row>
    <row r="297" spans="1:53" ht="14.4">
      <c r="A297" t="s">
        <v>648</v>
      </c>
      <c r="B297" s="94">
        <v>12549</v>
      </c>
      <c r="C297" s="93" t="s">
        <v>688</v>
      </c>
      <c r="D297" s="88" t="s">
        <v>754</v>
      </c>
      <c r="E297" t="s">
        <v>72</v>
      </c>
      <c r="F297" t="s">
        <v>350</v>
      </c>
      <c r="G297" t="s">
        <v>21</v>
      </c>
      <c r="H297" t="s">
        <v>4</v>
      </c>
      <c r="I297" t="s">
        <v>4</v>
      </c>
      <c r="J297" t="s">
        <v>4</v>
      </c>
      <c r="K297" t="s">
        <v>3</v>
      </c>
      <c r="L297" t="s">
        <v>3</v>
      </c>
      <c r="M297" t="s">
        <v>4</v>
      </c>
      <c r="N297" t="s">
        <v>4</v>
      </c>
      <c r="O297" t="s">
        <v>4</v>
      </c>
      <c r="P297" t="s">
        <v>5</v>
      </c>
      <c r="Q297" t="s">
        <v>12</v>
      </c>
      <c r="R297" t="s">
        <v>4</v>
      </c>
      <c r="S297" t="s">
        <v>4</v>
      </c>
      <c r="T297" t="s">
        <v>4</v>
      </c>
      <c r="U297" t="s">
        <v>4</v>
      </c>
      <c r="V297" t="s">
        <v>9</v>
      </c>
      <c r="W297" t="s">
        <v>9</v>
      </c>
      <c r="X297" t="s">
        <v>3</v>
      </c>
      <c r="Y297" t="s">
        <v>3</v>
      </c>
      <c r="Z297" t="s">
        <v>4</v>
      </c>
      <c r="AA297" t="s">
        <v>4</v>
      </c>
      <c r="AB297" t="s">
        <v>4</v>
      </c>
      <c r="AC297" t="s">
        <v>4</v>
      </c>
      <c r="AD297" t="s">
        <v>4</v>
      </c>
      <c r="AE297" s="3" t="s">
        <v>129</v>
      </c>
      <c r="AF297" s="3" t="str">
        <f>IF(ISNUMBER(SEARCH("Do nothing", Officials_Data[[#This Row],[Column1]])), "Yes", "No")</f>
        <v>No</v>
      </c>
      <c r="AG297" s="98" t="str">
        <f>IF(ISNUMBER(SEARCH("Talk to the colleague about his/her behavior", Officials_Data[[#This Row],[Column1]])), "Yes", "No")</f>
        <v>No</v>
      </c>
      <c r="AH297" s="98" t="str">
        <f>IF(ISNUMBER(SEARCH("Report immediately to direct supervisor", Officials_Data[[#This Row],[Column1]])), "Yes", "No")</f>
        <v>Yes</v>
      </c>
      <c r="AI297" s="3" t="str">
        <f>IF(ISNUMBER(SEARCH("Report immediately to internal investigation body", Officials_Data[[#This Row],[Column1]])), "Yes", "No")</f>
        <v>No</v>
      </c>
      <c r="AJ297" s="3" t="str">
        <f>IF(ISNUMBER(SEARCH("Report immediately to external investigation body", Officials_Data[[#This Row],[Column1]])), "Yes", "No")</f>
        <v>No</v>
      </c>
      <c r="AK297" s="3" t="s">
        <v>14</v>
      </c>
      <c r="AL297" s="3" t="s">
        <v>21</v>
      </c>
      <c r="AM297" s="3" t="s">
        <v>21</v>
      </c>
      <c r="AN297" s="3" t="s">
        <v>3</v>
      </c>
      <c r="AO297" s="3" t="s">
        <v>4</v>
      </c>
      <c r="AP297" s="3" t="s">
        <v>4</v>
      </c>
      <c r="AQ297" s="3" t="s">
        <v>5</v>
      </c>
      <c r="AR297" s="3"/>
      <c r="AS297" s="3" t="s">
        <v>4</v>
      </c>
      <c r="AT297" s="3" t="s">
        <v>4</v>
      </c>
      <c r="AU297" s="3" t="s">
        <v>5</v>
      </c>
      <c r="AV297" s="3" t="s">
        <v>4</v>
      </c>
      <c r="AW297" s="3" t="s">
        <v>4</v>
      </c>
      <c r="AX297" s="3" t="s">
        <v>4</v>
      </c>
      <c r="AY297" s="3" t="s">
        <v>4</v>
      </c>
      <c r="AZ297" s="3" t="s">
        <v>4</v>
      </c>
      <c r="BA297" s="3" t="s">
        <v>75</v>
      </c>
    </row>
    <row r="298" spans="1:53" ht="14.4">
      <c r="A298" t="s">
        <v>649</v>
      </c>
      <c r="B298" s="94">
        <v>12556</v>
      </c>
      <c r="C298" s="93" t="s">
        <v>688</v>
      </c>
      <c r="D298" s="88" t="s">
        <v>754</v>
      </c>
      <c r="E298" t="s">
        <v>72</v>
      </c>
      <c r="F298" t="s">
        <v>347</v>
      </c>
      <c r="G298" t="s">
        <v>22</v>
      </c>
      <c r="H298" t="s">
        <v>4</v>
      </c>
      <c r="I298" t="s">
        <v>4</v>
      </c>
      <c r="J298" t="s">
        <v>4</v>
      </c>
      <c r="K298" t="s">
        <v>4</v>
      </c>
      <c r="L298" t="s">
        <v>4</v>
      </c>
      <c r="M298" t="s">
        <v>4</v>
      </c>
      <c r="N298" t="s">
        <v>4</v>
      </c>
      <c r="O298" t="s">
        <v>4</v>
      </c>
      <c r="P298" t="s">
        <v>5</v>
      </c>
      <c r="Q298" t="s">
        <v>12</v>
      </c>
      <c r="R298" t="s">
        <v>4</v>
      </c>
      <c r="S298" t="s">
        <v>4</v>
      </c>
      <c r="T298" t="s">
        <v>4</v>
      </c>
      <c r="U298" t="s">
        <v>4</v>
      </c>
      <c r="V298" t="s">
        <v>9</v>
      </c>
      <c r="W298" t="s">
        <v>9</v>
      </c>
      <c r="X298" t="s">
        <v>4</v>
      </c>
      <c r="Y298" t="s">
        <v>4</v>
      </c>
      <c r="Z298" t="s">
        <v>4</v>
      </c>
      <c r="AA298" t="s">
        <v>4</v>
      </c>
      <c r="AB298" t="s">
        <v>4</v>
      </c>
      <c r="AC298" t="s">
        <v>4</v>
      </c>
      <c r="AD298" t="s">
        <v>4</v>
      </c>
      <c r="AE298" s="3" t="s">
        <v>129</v>
      </c>
      <c r="AF298" s="3" t="str">
        <f>IF(ISNUMBER(SEARCH("Do nothing", Officials_Data[[#This Row],[Column1]])), "Yes", "No")</f>
        <v>No</v>
      </c>
      <c r="AG298" s="98" t="str">
        <f>IF(ISNUMBER(SEARCH("Talk to the colleague about his/her behavior", Officials_Data[[#This Row],[Column1]])), "Yes", "No")</f>
        <v>No</v>
      </c>
      <c r="AH298" s="98" t="str">
        <f>IF(ISNUMBER(SEARCH("Report immediately to direct supervisor", Officials_Data[[#This Row],[Column1]])), "Yes", "No")</f>
        <v>Yes</v>
      </c>
      <c r="AI298" s="3" t="str">
        <f>IF(ISNUMBER(SEARCH("Report immediately to internal investigation body", Officials_Data[[#This Row],[Column1]])), "Yes", "No")</f>
        <v>No</v>
      </c>
      <c r="AJ298" s="3" t="str">
        <f>IF(ISNUMBER(SEARCH("Report immediately to external investigation body", Officials_Data[[#This Row],[Column1]])), "Yes", "No")</f>
        <v>No</v>
      </c>
      <c r="AK298" s="3" t="s">
        <v>14</v>
      </c>
      <c r="AL298" s="3" t="s">
        <v>21</v>
      </c>
      <c r="AM298" s="3" t="s">
        <v>21</v>
      </c>
      <c r="AN298" s="3" t="s">
        <v>4</v>
      </c>
      <c r="AO298" s="3" t="s">
        <v>4</v>
      </c>
      <c r="AP298" s="3" t="s">
        <v>4</v>
      </c>
      <c r="AQ298" s="3" t="s">
        <v>4</v>
      </c>
      <c r="AR298" s="3"/>
      <c r="AS298" s="3" t="s">
        <v>4</v>
      </c>
      <c r="AT298" s="3" t="s">
        <v>4</v>
      </c>
      <c r="AU298" s="3" t="s">
        <v>4</v>
      </c>
      <c r="AV298" s="3" t="s">
        <v>4</v>
      </c>
      <c r="AW298" s="3" t="s">
        <v>4</v>
      </c>
      <c r="AX298" s="3" t="s">
        <v>4</v>
      </c>
      <c r="AY298" s="3" t="s">
        <v>4</v>
      </c>
      <c r="AZ298" s="3" t="s">
        <v>4</v>
      </c>
      <c r="BA298" s="3" t="s">
        <v>75</v>
      </c>
    </row>
    <row r="299" spans="1:53" ht="14.4">
      <c r="A299" t="s">
        <v>650</v>
      </c>
      <c r="B299" s="94">
        <v>12567</v>
      </c>
      <c r="C299" s="93" t="s">
        <v>745</v>
      </c>
      <c r="D299" s="88" t="s">
        <v>754</v>
      </c>
      <c r="E299" t="s">
        <v>72</v>
      </c>
      <c r="F299" t="s">
        <v>347</v>
      </c>
      <c r="G299" t="s">
        <v>22</v>
      </c>
      <c r="H299" t="s">
        <v>4</v>
      </c>
      <c r="I299" t="s">
        <v>4</v>
      </c>
      <c r="J299" t="s">
        <v>4</v>
      </c>
      <c r="K299" t="s">
        <v>4</v>
      </c>
      <c r="L299" t="s">
        <v>4</v>
      </c>
      <c r="M299" t="s">
        <v>4</v>
      </c>
      <c r="N299" t="s">
        <v>4</v>
      </c>
      <c r="O299" t="s">
        <v>4</v>
      </c>
      <c r="P299" t="s">
        <v>6</v>
      </c>
      <c r="Q299" t="s">
        <v>12</v>
      </c>
      <c r="R299" t="s">
        <v>4</v>
      </c>
      <c r="S299" t="s">
        <v>4</v>
      </c>
      <c r="T299" t="s">
        <v>3</v>
      </c>
      <c r="U299" t="s">
        <v>5</v>
      </c>
      <c r="V299" t="s">
        <v>10</v>
      </c>
      <c r="W299" t="s">
        <v>9</v>
      </c>
      <c r="X299" t="s">
        <v>3</v>
      </c>
      <c r="Y299" t="s">
        <v>4</v>
      </c>
      <c r="Z299" t="s">
        <v>3</v>
      </c>
      <c r="AA299" t="s">
        <v>4</v>
      </c>
      <c r="AB299" t="s">
        <v>4</v>
      </c>
      <c r="AC299" t="s">
        <v>4</v>
      </c>
      <c r="AD299" t="s">
        <v>4</v>
      </c>
      <c r="AE299" s="3" t="s">
        <v>129</v>
      </c>
      <c r="AF299" s="3" t="str">
        <f>IF(ISNUMBER(SEARCH("Do nothing", Officials_Data[[#This Row],[Column1]])), "Yes", "No")</f>
        <v>No</v>
      </c>
      <c r="AG299" s="98" t="str">
        <f>IF(ISNUMBER(SEARCH("Talk to the colleague about his/her behavior", Officials_Data[[#This Row],[Column1]])), "Yes", "No")</f>
        <v>No</v>
      </c>
      <c r="AH299" s="98" t="str">
        <f>IF(ISNUMBER(SEARCH("Report immediately to direct supervisor", Officials_Data[[#This Row],[Column1]])), "Yes", "No")</f>
        <v>Yes</v>
      </c>
      <c r="AI299" s="3" t="str">
        <f>IF(ISNUMBER(SEARCH("Report immediately to internal investigation body", Officials_Data[[#This Row],[Column1]])), "Yes", "No")</f>
        <v>No</v>
      </c>
      <c r="AJ299" s="3" t="str">
        <f>IF(ISNUMBER(SEARCH("Report immediately to external investigation body", Officials_Data[[#This Row],[Column1]])), "Yes", "No")</f>
        <v>No</v>
      </c>
      <c r="AK299" s="3" t="s">
        <v>14</v>
      </c>
      <c r="AL299" s="3" t="s">
        <v>21</v>
      </c>
      <c r="AM299" s="3" t="s">
        <v>21</v>
      </c>
      <c r="AN299" s="3" t="s">
        <v>4</v>
      </c>
      <c r="AO299" s="3" t="s">
        <v>4</v>
      </c>
      <c r="AP299" s="3" t="s">
        <v>4</v>
      </c>
      <c r="AQ299" s="3" t="s">
        <v>4</v>
      </c>
      <c r="AR299" s="3"/>
      <c r="AS299" s="3" t="s">
        <v>5</v>
      </c>
      <c r="AT299" s="3" t="s">
        <v>4</v>
      </c>
      <c r="AU299" s="3" t="s">
        <v>4</v>
      </c>
      <c r="AV299" s="3" t="s">
        <v>4</v>
      </c>
      <c r="AW299" s="3" t="s">
        <v>3</v>
      </c>
      <c r="AX299" s="3" t="s">
        <v>4</v>
      </c>
      <c r="AY299" s="3" t="s">
        <v>4</v>
      </c>
      <c r="AZ299" s="3" t="s">
        <v>3</v>
      </c>
      <c r="BA299" s="3" t="s">
        <v>73</v>
      </c>
    </row>
    <row r="300" spans="1:53" ht="14.4">
      <c r="A300" t="s">
        <v>651</v>
      </c>
      <c r="B300" s="94">
        <v>12568</v>
      </c>
      <c r="C300" s="93" t="s">
        <v>746</v>
      </c>
      <c r="D300" s="88" t="s">
        <v>754</v>
      </c>
      <c r="E300" t="s">
        <v>72</v>
      </c>
      <c r="F300" t="s">
        <v>347</v>
      </c>
      <c r="G300" t="s">
        <v>22</v>
      </c>
      <c r="H300" t="s">
        <v>4</v>
      </c>
      <c r="I300" t="s">
        <v>4</v>
      </c>
      <c r="J300" t="s">
        <v>4</v>
      </c>
      <c r="K300" t="s">
        <v>3</v>
      </c>
      <c r="L300" t="s">
        <v>4</v>
      </c>
      <c r="M300" t="s">
        <v>4</v>
      </c>
      <c r="N300" t="s">
        <v>4</v>
      </c>
      <c r="O300" t="s">
        <v>4</v>
      </c>
      <c r="P300" t="s">
        <v>4</v>
      </c>
      <c r="Q300" t="s">
        <v>11</v>
      </c>
      <c r="R300" t="s">
        <v>4</v>
      </c>
      <c r="S300" t="s">
        <v>4</v>
      </c>
      <c r="T300" t="s">
        <v>4</v>
      </c>
      <c r="U300" t="s">
        <v>4</v>
      </c>
      <c r="V300" t="s">
        <v>11</v>
      </c>
      <c r="W300" t="s">
        <v>11</v>
      </c>
      <c r="X300" t="s">
        <v>4</v>
      </c>
      <c r="Y300" t="s">
        <v>4</v>
      </c>
      <c r="Z300" t="s">
        <v>4</v>
      </c>
      <c r="AA300" t="s">
        <v>4</v>
      </c>
      <c r="AB300" t="s">
        <v>4</v>
      </c>
      <c r="AC300" t="s">
        <v>4</v>
      </c>
      <c r="AD300" t="s">
        <v>4</v>
      </c>
      <c r="AE300" s="3" t="s">
        <v>756</v>
      </c>
      <c r="AF300" s="3" t="str">
        <f>IF(ISNUMBER(SEARCH("Do nothing", Officials_Data[[#This Row],[Column1]])), "Yes", "No")</f>
        <v>No</v>
      </c>
      <c r="AG300" s="98" t="str">
        <f>IF(ISNUMBER(SEARCH("Talk to the colleague about his/her behavior", Officials_Data[[#This Row],[Column1]])), "Yes", "No")</f>
        <v>Yes</v>
      </c>
      <c r="AH300" s="98" t="str">
        <f>IF(ISNUMBER(SEARCH("Report immediately to direct supervisor", Officials_Data[[#This Row],[Column1]])), "Yes", "No")</f>
        <v>Yes</v>
      </c>
      <c r="AI300" s="3" t="str">
        <f>IF(ISNUMBER(SEARCH("Report immediately to internal investigation body", Officials_Data[[#This Row],[Column1]])), "Yes", "No")</f>
        <v>No</v>
      </c>
      <c r="AJ300" s="3" t="str">
        <f>IF(ISNUMBER(SEARCH("Report immediately to external investigation body", Officials_Data[[#This Row],[Column1]])), "Yes", "No")</f>
        <v>No</v>
      </c>
      <c r="AK300" s="3" t="s">
        <v>14</v>
      </c>
      <c r="AL300" s="3" t="s">
        <v>21</v>
      </c>
      <c r="AM300" s="3" t="s">
        <v>21</v>
      </c>
      <c r="AN300" s="3" t="s">
        <v>4</v>
      </c>
      <c r="AO300" s="3" t="s">
        <v>4</v>
      </c>
      <c r="AP300" s="3" t="s">
        <v>4</v>
      </c>
      <c r="AQ300" s="3" t="s">
        <v>4</v>
      </c>
      <c r="AR300" s="3"/>
      <c r="AS300" s="3" t="s">
        <v>5</v>
      </c>
      <c r="AT300" s="3" t="s">
        <v>4</v>
      </c>
      <c r="AU300" s="3" t="s">
        <v>4</v>
      </c>
      <c r="AV300" s="3" t="s">
        <v>4</v>
      </c>
      <c r="AW300" s="3" t="s">
        <v>4</v>
      </c>
      <c r="AX300" s="3" t="s">
        <v>4</v>
      </c>
      <c r="AY300" s="3" t="s">
        <v>4</v>
      </c>
      <c r="AZ300" s="3" t="s">
        <v>4</v>
      </c>
      <c r="BA300" s="3" t="s">
        <v>75</v>
      </c>
    </row>
    <row r="301" spans="1:53" ht="14.4">
      <c r="A301" t="s">
        <v>652</v>
      </c>
      <c r="B301" s="94">
        <v>12570</v>
      </c>
      <c r="C301" s="93" t="s">
        <v>747</v>
      </c>
      <c r="D301" s="88" t="s">
        <v>754</v>
      </c>
      <c r="E301" t="s">
        <v>72</v>
      </c>
      <c r="F301" t="s">
        <v>350</v>
      </c>
      <c r="G301" t="s">
        <v>22</v>
      </c>
      <c r="H301" t="s">
        <v>6</v>
      </c>
      <c r="I301" t="s">
        <v>5</v>
      </c>
      <c r="J301" t="s">
        <v>6</v>
      </c>
      <c r="K301" t="s">
        <v>3</v>
      </c>
      <c r="L301" t="s">
        <v>5</v>
      </c>
      <c r="M301" t="s">
        <v>5</v>
      </c>
      <c r="N301" t="s">
        <v>6</v>
      </c>
      <c r="O301" t="s">
        <v>5</v>
      </c>
      <c r="P301" t="s">
        <v>4</v>
      </c>
      <c r="Q301" t="s">
        <v>12</v>
      </c>
      <c r="R301" t="s">
        <v>5</v>
      </c>
      <c r="S301" t="s">
        <v>5</v>
      </c>
      <c r="T301" t="s">
        <v>4</v>
      </c>
      <c r="U301" t="s">
        <v>6</v>
      </c>
      <c r="V301" t="s">
        <v>11</v>
      </c>
      <c r="W301" t="s">
        <v>10</v>
      </c>
      <c r="X301" t="s">
        <v>5</v>
      </c>
      <c r="Y301" t="s">
        <v>5</v>
      </c>
      <c r="Z301" t="s">
        <v>5</v>
      </c>
      <c r="AA301" t="s">
        <v>6</v>
      </c>
      <c r="AB301" t="s">
        <v>5</v>
      </c>
      <c r="AC301" t="s">
        <v>5</v>
      </c>
      <c r="AD301" t="s">
        <v>6</v>
      </c>
      <c r="AE301" s="3" t="s">
        <v>756</v>
      </c>
      <c r="AF301" s="3" t="str">
        <f>IF(ISNUMBER(SEARCH("Do nothing", Officials_Data[[#This Row],[Column1]])), "Yes", "No")</f>
        <v>No</v>
      </c>
      <c r="AG301" s="98" t="str">
        <f>IF(ISNUMBER(SEARCH("Talk to the colleague about his/her behavior", Officials_Data[[#This Row],[Column1]])), "Yes", "No")</f>
        <v>Yes</v>
      </c>
      <c r="AH301" s="98" t="str">
        <f>IF(ISNUMBER(SEARCH("Report immediately to direct supervisor", Officials_Data[[#This Row],[Column1]])), "Yes", "No")</f>
        <v>Yes</v>
      </c>
      <c r="AI301" s="3" t="str">
        <f>IF(ISNUMBER(SEARCH("Report immediately to internal investigation body", Officials_Data[[#This Row],[Column1]])), "Yes", "No")</f>
        <v>No</v>
      </c>
      <c r="AJ301" s="3" t="str">
        <f>IF(ISNUMBER(SEARCH("Report immediately to external investigation body", Officials_Data[[#This Row],[Column1]])), "Yes", "No")</f>
        <v>No</v>
      </c>
      <c r="AK301" s="3" t="s">
        <v>14</v>
      </c>
      <c r="AL301" s="3" t="s">
        <v>22</v>
      </c>
      <c r="AM301" s="3"/>
      <c r="AN301" s="3"/>
      <c r="AO301" s="3"/>
      <c r="AP301" s="3"/>
      <c r="AQ301" s="3"/>
      <c r="AR301" s="3" t="s">
        <v>3</v>
      </c>
      <c r="AS301" s="3" t="s">
        <v>5</v>
      </c>
      <c r="AT301" s="3" t="s">
        <v>5</v>
      </c>
      <c r="AU301" s="3" t="s">
        <v>6</v>
      </c>
      <c r="AV301" s="3" t="s">
        <v>6</v>
      </c>
      <c r="AW301" s="3" t="s">
        <v>5</v>
      </c>
      <c r="AX301" s="3" t="s">
        <v>6</v>
      </c>
      <c r="AY301" s="3" t="s">
        <v>4</v>
      </c>
      <c r="AZ301" s="3" t="s">
        <v>3</v>
      </c>
      <c r="BA301" s="3" t="s">
        <v>75</v>
      </c>
    </row>
    <row r="302" spans="1:53" ht="14.4">
      <c r="A302" t="s">
        <v>653</v>
      </c>
      <c r="B302" s="94">
        <v>12573</v>
      </c>
      <c r="C302" s="93" t="s">
        <v>688</v>
      </c>
      <c r="D302" s="88" t="s">
        <v>754</v>
      </c>
      <c r="E302" t="s">
        <v>72</v>
      </c>
      <c r="F302" t="s">
        <v>346</v>
      </c>
      <c r="G302" t="s">
        <v>22</v>
      </c>
      <c r="H302" t="s">
        <v>5</v>
      </c>
      <c r="I302" t="s">
        <v>4</v>
      </c>
      <c r="J302" t="s">
        <v>5</v>
      </c>
      <c r="K302" t="s">
        <v>4</v>
      </c>
      <c r="L302" t="s">
        <v>4</v>
      </c>
      <c r="M302" t="s">
        <v>4</v>
      </c>
      <c r="N302" t="s">
        <v>4</v>
      </c>
      <c r="O302" t="s">
        <v>5</v>
      </c>
      <c r="P302" t="s">
        <v>4</v>
      </c>
      <c r="Q302" t="s">
        <v>12</v>
      </c>
      <c r="R302" t="s">
        <v>4</v>
      </c>
      <c r="S302" t="s">
        <v>4</v>
      </c>
      <c r="T302" t="s">
        <v>4</v>
      </c>
      <c r="U302" t="s">
        <v>5</v>
      </c>
      <c r="V302" t="s">
        <v>12</v>
      </c>
      <c r="W302" t="s">
        <v>12</v>
      </c>
      <c r="X302" t="s">
        <v>4</v>
      </c>
      <c r="Y302" t="s">
        <v>5</v>
      </c>
      <c r="Z302" t="s">
        <v>4</v>
      </c>
      <c r="AA302" t="s">
        <v>5</v>
      </c>
      <c r="AB302" t="s">
        <v>4</v>
      </c>
      <c r="AC302" t="s">
        <v>5</v>
      </c>
      <c r="AD302" t="s">
        <v>4</v>
      </c>
      <c r="AE302" s="3" t="s">
        <v>129</v>
      </c>
      <c r="AF302" s="3" t="str">
        <f>IF(ISNUMBER(SEARCH("Do nothing", Officials_Data[[#This Row],[Column1]])), "Yes", "No")</f>
        <v>No</v>
      </c>
      <c r="AG302" s="98" t="str">
        <f>IF(ISNUMBER(SEARCH("Talk to the colleague about his/her behavior", Officials_Data[[#This Row],[Column1]])), "Yes", "No")</f>
        <v>No</v>
      </c>
      <c r="AH302" s="98" t="str">
        <f>IF(ISNUMBER(SEARCH("Report immediately to direct supervisor", Officials_Data[[#This Row],[Column1]])), "Yes", "No")</f>
        <v>Yes</v>
      </c>
      <c r="AI302" s="3" t="str">
        <f>IF(ISNUMBER(SEARCH("Report immediately to internal investigation body", Officials_Data[[#This Row],[Column1]])), "Yes", "No")</f>
        <v>No</v>
      </c>
      <c r="AJ302" s="3" t="str">
        <f>IF(ISNUMBER(SEARCH("Report immediately to external investigation body", Officials_Data[[#This Row],[Column1]])), "Yes", "No")</f>
        <v>No</v>
      </c>
      <c r="AK302" s="3" t="s">
        <v>14</v>
      </c>
      <c r="AL302" s="3" t="s">
        <v>21</v>
      </c>
      <c r="AM302" s="3" t="s">
        <v>21</v>
      </c>
      <c r="AN302" s="3" t="s">
        <v>4</v>
      </c>
      <c r="AO302" s="3" t="s">
        <v>4</v>
      </c>
      <c r="AP302" s="3" t="s">
        <v>4</v>
      </c>
      <c r="AQ302" s="3" t="s">
        <v>4</v>
      </c>
      <c r="AR302" s="3"/>
      <c r="AS302" s="3" t="s">
        <v>4</v>
      </c>
      <c r="AT302" s="3" t="s">
        <v>5</v>
      </c>
      <c r="AU302" s="3" t="s">
        <v>5</v>
      </c>
      <c r="AV302" s="3" t="s">
        <v>5</v>
      </c>
      <c r="AW302" s="3" t="s">
        <v>4</v>
      </c>
      <c r="AX302" s="3" t="s">
        <v>4</v>
      </c>
      <c r="AY302" s="3" t="s">
        <v>4</v>
      </c>
      <c r="AZ302" s="3" t="s">
        <v>4</v>
      </c>
      <c r="BA302" s="3" t="s">
        <v>75</v>
      </c>
    </row>
    <row r="303" spans="1:53" ht="14.4">
      <c r="A303" t="s">
        <v>654</v>
      </c>
      <c r="B303" s="94">
        <v>12575</v>
      </c>
      <c r="C303" s="93" t="s">
        <v>688</v>
      </c>
      <c r="D303" s="88" t="s">
        <v>754</v>
      </c>
      <c r="E303" t="s">
        <v>72</v>
      </c>
      <c r="F303" t="s">
        <v>350</v>
      </c>
      <c r="G303" t="s">
        <v>22</v>
      </c>
      <c r="H303" t="s">
        <v>4</v>
      </c>
      <c r="I303" t="s">
        <v>4</v>
      </c>
      <c r="J303" t="s">
        <v>4</v>
      </c>
      <c r="K303" t="s">
        <v>3</v>
      </c>
      <c r="L303" t="s">
        <v>3</v>
      </c>
      <c r="M303" t="s">
        <v>4</v>
      </c>
      <c r="N303" t="s">
        <v>4</v>
      </c>
      <c r="O303" t="s">
        <v>4</v>
      </c>
      <c r="P303" t="s">
        <v>6</v>
      </c>
      <c r="Q303" t="s">
        <v>12</v>
      </c>
      <c r="R303" t="s">
        <v>3</v>
      </c>
      <c r="S303" t="s">
        <v>4</v>
      </c>
      <c r="T303" t="s">
        <v>3</v>
      </c>
      <c r="U303" t="s">
        <v>6</v>
      </c>
      <c r="V303" t="s">
        <v>10</v>
      </c>
      <c r="W303" t="s">
        <v>9</v>
      </c>
      <c r="X303" t="s">
        <v>3</v>
      </c>
      <c r="Y303" t="s">
        <v>4</v>
      </c>
      <c r="Z303" t="s">
        <v>5</v>
      </c>
      <c r="AA303" t="s">
        <v>4</v>
      </c>
      <c r="AB303" t="s">
        <v>3</v>
      </c>
      <c r="AC303" t="s">
        <v>4</v>
      </c>
      <c r="AD303" t="s">
        <v>4</v>
      </c>
      <c r="AE303" s="3" t="s">
        <v>129</v>
      </c>
      <c r="AF303" s="3" t="str">
        <f>IF(ISNUMBER(SEARCH("Do nothing", Officials_Data[[#This Row],[Column1]])), "Yes", "No")</f>
        <v>No</v>
      </c>
      <c r="AG303" s="98" t="str">
        <f>IF(ISNUMBER(SEARCH("Talk to the colleague about his/her behavior", Officials_Data[[#This Row],[Column1]])), "Yes", "No")</f>
        <v>No</v>
      </c>
      <c r="AH303" s="98" t="str">
        <f>IF(ISNUMBER(SEARCH("Report immediately to direct supervisor", Officials_Data[[#This Row],[Column1]])), "Yes", "No")</f>
        <v>Yes</v>
      </c>
      <c r="AI303" s="3" t="str">
        <f>IF(ISNUMBER(SEARCH("Report immediately to internal investigation body", Officials_Data[[#This Row],[Column1]])), "Yes", "No")</f>
        <v>No</v>
      </c>
      <c r="AJ303" s="3" t="str">
        <f>IF(ISNUMBER(SEARCH("Report immediately to external investigation body", Officials_Data[[#This Row],[Column1]])), "Yes", "No")</f>
        <v>No</v>
      </c>
      <c r="AK303" s="3" t="s">
        <v>14</v>
      </c>
      <c r="AL303" s="3" t="s">
        <v>21</v>
      </c>
      <c r="AM303" s="3" t="s">
        <v>21</v>
      </c>
      <c r="AN303" s="3" t="s">
        <v>3</v>
      </c>
      <c r="AO303" s="3" t="s">
        <v>5</v>
      </c>
      <c r="AP303" s="3" t="s">
        <v>4</v>
      </c>
      <c r="AQ303" s="3" t="s">
        <v>4</v>
      </c>
      <c r="AR303" s="3"/>
      <c r="AS303" s="3" t="s">
        <v>4</v>
      </c>
      <c r="AT303" s="3" t="s">
        <v>5</v>
      </c>
      <c r="AU303" s="3" t="s">
        <v>5</v>
      </c>
      <c r="AV303" s="3" t="s">
        <v>5</v>
      </c>
      <c r="AW303" s="3" t="s">
        <v>3</v>
      </c>
      <c r="AX303" s="3" t="s">
        <v>5</v>
      </c>
      <c r="AY303" s="3" t="s">
        <v>5</v>
      </c>
      <c r="AZ303" s="3" t="s">
        <v>3</v>
      </c>
      <c r="BA303" s="3" t="s">
        <v>75</v>
      </c>
    </row>
    <row r="304" spans="1:53" ht="14.4">
      <c r="A304" t="s">
        <v>655</v>
      </c>
      <c r="B304" s="94">
        <v>12583</v>
      </c>
      <c r="C304" s="93" t="s">
        <v>688</v>
      </c>
      <c r="D304" s="88" t="s">
        <v>754</v>
      </c>
      <c r="E304" t="s">
        <v>74</v>
      </c>
      <c r="F304" t="s">
        <v>347</v>
      </c>
      <c r="G304" t="s">
        <v>22</v>
      </c>
      <c r="H304" t="s">
        <v>4</v>
      </c>
      <c r="I304" t="s">
        <v>3</v>
      </c>
      <c r="J304" t="s">
        <v>4</v>
      </c>
      <c r="K304" t="s">
        <v>3</v>
      </c>
      <c r="L304" t="s">
        <v>5</v>
      </c>
      <c r="M304" t="s">
        <v>4</v>
      </c>
      <c r="N304" t="s">
        <v>3</v>
      </c>
      <c r="O304" t="s">
        <v>4</v>
      </c>
      <c r="P304" t="s">
        <v>5</v>
      </c>
      <c r="Q304" t="s">
        <v>11</v>
      </c>
      <c r="R304" t="s">
        <v>4</v>
      </c>
      <c r="S304" t="s">
        <v>4</v>
      </c>
      <c r="T304" t="s">
        <v>4</v>
      </c>
      <c r="U304" t="s">
        <v>4</v>
      </c>
      <c r="V304" t="s">
        <v>9</v>
      </c>
      <c r="W304" t="s">
        <v>9</v>
      </c>
      <c r="X304" t="s">
        <v>4</v>
      </c>
      <c r="Y304" t="s">
        <v>4</v>
      </c>
      <c r="Z304" t="s">
        <v>4</v>
      </c>
      <c r="AA304" t="s">
        <v>4</v>
      </c>
      <c r="AB304" t="s">
        <v>5</v>
      </c>
      <c r="AC304" t="s">
        <v>5</v>
      </c>
      <c r="AD304" t="s">
        <v>5</v>
      </c>
      <c r="AE304" s="3" t="s">
        <v>756</v>
      </c>
      <c r="AF304" s="3" t="str">
        <f>IF(ISNUMBER(SEARCH("Do nothing", Officials_Data[[#This Row],[Column1]])), "Yes", "No")</f>
        <v>No</v>
      </c>
      <c r="AG304" s="98" t="str">
        <f>IF(ISNUMBER(SEARCH("Talk to the colleague about his/her behavior", Officials_Data[[#This Row],[Column1]])), "Yes", "No")</f>
        <v>Yes</v>
      </c>
      <c r="AH304" s="98" t="str">
        <f>IF(ISNUMBER(SEARCH("Report immediately to direct supervisor", Officials_Data[[#This Row],[Column1]])), "Yes", "No")</f>
        <v>Yes</v>
      </c>
      <c r="AI304" s="3" t="str">
        <f>IF(ISNUMBER(SEARCH("Report immediately to internal investigation body", Officials_Data[[#This Row],[Column1]])), "Yes", "No")</f>
        <v>No</v>
      </c>
      <c r="AJ304" s="3" t="str">
        <f>IF(ISNUMBER(SEARCH("Report immediately to external investigation body", Officials_Data[[#This Row],[Column1]])), "Yes", "No")</f>
        <v>No</v>
      </c>
      <c r="AK304" s="3" t="s">
        <v>14</v>
      </c>
      <c r="AL304" s="3" t="s">
        <v>21</v>
      </c>
      <c r="AM304" s="3" t="s">
        <v>21</v>
      </c>
      <c r="AN304" s="3" t="s">
        <v>5</v>
      </c>
      <c r="AO304" s="3" t="s">
        <v>4</v>
      </c>
      <c r="AP304" s="3" t="s">
        <v>4</v>
      </c>
      <c r="AQ304" s="3" t="s">
        <v>4</v>
      </c>
      <c r="AR304" s="3"/>
      <c r="AS304" s="3" t="s">
        <v>4</v>
      </c>
      <c r="AT304" s="3" t="s">
        <v>5</v>
      </c>
      <c r="AU304" s="3" t="s">
        <v>5</v>
      </c>
      <c r="AV304" s="3" t="s">
        <v>5</v>
      </c>
      <c r="AW304" s="3" t="s">
        <v>3</v>
      </c>
      <c r="AX304" s="3" t="s">
        <v>4</v>
      </c>
      <c r="AY304" s="3" t="s">
        <v>3</v>
      </c>
      <c r="AZ304" s="3" t="s">
        <v>3</v>
      </c>
      <c r="BA304" s="3" t="s">
        <v>75</v>
      </c>
    </row>
    <row r="305" spans="1:53" ht="14.4">
      <c r="A305" t="s">
        <v>656</v>
      </c>
      <c r="B305" s="94">
        <v>12584</v>
      </c>
      <c r="C305" s="93" t="s">
        <v>688</v>
      </c>
      <c r="D305" s="88" t="s">
        <v>754</v>
      </c>
      <c r="E305" t="s">
        <v>72</v>
      </c>
      <c r="F305" t="s">
        <v>347</v>
      </c>
      <c r="G305" t="s">
        <v>22</v>
      </c>
      <c r="H305" t="s">
        <v>3</v>
      </c>
      <c r="I305" t="s">
        <v>4</v>
      </c>
      <c r="J305" t="s">
        <v>4</v>
      </c>
      <c r="K305" t="s">
        <v>4</v>
      </c>
      <c r="L305" t="s">
        <v>3</v>
      </c>
      <c r="M305" t="s">
        <v>4</v>
      </c>
      <c r="N305" t="s">
        <v>5</v>
      </c>
      <c r="O305" t="s">
        <v>4</v>
      </c>
      <c r="P305" t="s">
        <v>5</v>
      </c>
      <c r="Q305" t="s">
        <v>11</v>
      </c>
      <c r="R305" t="s">
        <v>4</v>
      </c>
      <c r="S305" t="s">
        <v>5</v>
      </c>
      <c r="T305" t="s">
        <v>4</v>
      </c>
      <c r="U305" t="s">
        <v>4</v>
      </c>
      <c r="V305" t="s">
        <v>10</v>
      </c>
      <c r="W305" t="s">
        <v>10</v>
      </c>
      <c r="X305" t="s">
        <v>4</v>
      </c>
      <c r="Y305" t="s">
        <v>5</v>
      </c>
      <c r="Z305" t="s">
        <v>4</v>
      </c>
      <c r="AA305" t="s">
        <v>5</v>
      </c>
      <c r="AB305" t="s">
        <v>5</v>
      </c>
      <c r="AC305" t="s">
        <v>4</v>
      </c>
      <c r="AD305" t="s">
        <v>4</v>
      </c>
      <c r="AE305" s="3" t="s">
        <v>755</v>
      </c>
      <c r="AF305" s="3" t="str">
        <f>IF(ISNUMBER(SEARCH("Do nothing", Officials_Data[[#This Row],[Column1]])), "Yes", "No")</f>
        <v>No</v>
      </c>
      <c r="AG305" s="98" t="str">
        <f>IF(ISNUMBER(SEARCH("Talk to the colleague about his/her behavior", Officials_Data[[#This Row],[Column1]])), "Yes", "No")</f>
        <v>Yes</v>
      </c>
      <c r="AH305" s="98" t="str">
        <f>IF(ISNUMBER(SEARCH("Report immediately to direct supervisor", Officials_Data[[#This Row],[Column1]])), "Yes", "No")</f>
        <v>No</v>
      </c>
      <c r="AI305" s="3" t="str">
        <f>IF(ISNUMBER(SEARCH("Report immediately to internal investigation body", Officials_Data[[#This Row],[Column1]])), "Yes", "No")</f>
        <v>No</v>
      </c>
      <c r="AJ305" s="3" t="str">
        <f>IF(ISNUMBER(SEARCH("Report immediately to external investigation body", Officials_Data[[#This Row],[Column1]])), "Yes", "No")</f>
        <v>No</v>
      </c>
      <c r="AK305" s="3" t="s">
        <v>14</v>
      </c>
      <c r="AL305" s="3" t="s">
        <v>22</v>
      </c>
      <c r="AM305" s="3"/>
      <c r="AN305" s="3"/>
      <c r="AO305" s="3"/>
      <c r="AP305" s="3"/>
      <c r="AQ305" s="3"/>
      <c r="AR305" s="3" t="s">
        <v>3</v>
      </c>
      <c r="AS305" s="3" t="s">
        <v>4</v>
      </c>
      <c r="AT305" s="3" t="s">
        <v>4</v>
      </c>
      <c r="AU305" s="3" t="s">
        <v>5</v>
      </c>
      <c r="AV305" s="3" t="s">
        <v>4</v>
      </c>
      <c r="AW305" s="3" t="s">
        <v>4</v>
      </c>
      <c r="AX305" s="3" t="s">
        <v>4</v>
      </c>
      <c r="AY305" s="3" t="s">
        <v>3</v>
      </c>
      <c r="AZ305" s="3" t="s">
        <v>3</v>
      </c>
      <c r="BA305" s="3" t="s">
        <v>73</v>
      </c>
    </row>
    <row r="306" spans="1:53" ht="14.4">
      <c r="A306" t="s">
        <v>657</v>
      </c>
      <c r="B306" s="94">
        <v>12585</v>
      </c>
      <c r="C306" s="93" t="s">
        <v>688</v>
      </c>
      <c r="D306" s="88" t="s">
        <v>754</v>
      </c>
      <c r="E306" t="s">
        <v>74</v>
      </c>
      <c r="F306" t="s">
        <v>347</v>
      </c>
      <c r="G306" t="s">
        <v>22</v>
      </c>
      <c r="H306" t="s">
        <v>4</v>
      </c>
      <c r="I306" t="s">
        <v>3</v>
      </c>
      <c r="J306" t="s">
        <v>4</v>
      </c>
      <c r="K306" t="s">
        <v>3</v>
      </c>
      <c r="L306" t="s">
        <v>3</v>
      </c>
      <c r="M306" t="s">
        <v>3</v>
      </c>
      <c r="N306" t="s">
        <v>4</v>
      </c>
      <c r="O306" t="s">
        <v>3</v>
      </c>
      <c r="P306" t="s">
        <v>4</v>
      </c>
      <c r="Q306" t="s">
        <v>12</v>
      </c>
      <c r="R306" t="s">
        <v>3</v>
      </c>
      <c r="S306" t="s">
        <v>4</v>
      </c>
      <c r="T306" t="s">
        <v>3</v>
      </c>
      <c r="U306" t="s">
        <v>5</v>
      </c>
      <c r="V306" t="s">
        <v>9</v>
      </c>
      <c r="W306" t="s">
        <v>9</v>
      </c>
      <c r="X306" t="s">
        <v>3</v>
      </c>
      <c r="Y306" t="s">
        <v>5</v>
      </c>
      <c r="Z306" t="s">
        <v>5</v>
      </c>
      <c r="AA306" t="s">
        <v>4</v>
      </c>
      <c r="AB306" t="s">
        <v>4</v>
      </c>
      <c r="AC306" t="s">
        <v>4</v>
      </c>
      <c r="AD306" t="s">
        <v>4</v>
      </c>
      <c r="AE306" s="3" t="s">
        <v>129</v>
      </c>
      <c r="AF306" s="3" t="str">
        <f>IF(ISNUMBER(SEARCH("Do nothing", Officials_Data[[#This Row],[Column1]])), "Yes", "No")</f>
        <v>No</v>
      </c>
      <c r="AG306" s="98" t="str">
        <f>IF(ISNUMBER(SEARCH("Talk to the colleague about his/her behavior", Officials_Data[[#This Row],[Column1]])), "Yes", "No")</f>
        <v>No</v>
      </c>
      <c r="AH306" s="98" t="str">
        <f>IF(ISNUMBER(SEARCH("Report immediately to direct supervisor", Officials_Data[[#This Row],[Column1]])), "Yes", "No")</f>
        <v>Yes</v>
      </c>
      <c r="AI306" s="3" t="str">
        <f>IF(ISNUMBER(SEARCH("Report immediately to internal investigation body", Officials_Data[[#This Row],[Column1]])), "Yes", "No")</f>
        <v>No</v>
      </c>
      <c r="AJ306" s="3" t="str">
        <f>IF(ISNUMBER(SEARCH("Report immediately to external investigation body", Officials_Data[[#This Row],[Column1]])), "Yes", "No")</f>
        <v>No</v>
      </c>
      <c r="AK306" s="3" t="s">
        <v>14</v>
      </c>
      <c r="AL306" s="3" t="s">
        <v>21</v>
      </c>
      <c r="AM306" s="3" t="s">
        <v>21</v>
      </c>
      <c r="AN306" s="3" t="s">
        <v>4</v>
      </c>
      <c r="AO306" s="3" t="s">
        <v>4</v>
      </c>
      <c r="AP306" s="3" t="s">
        <v>5</v>
      </c>
      <c r="AQ306" s="3" t="s">
        <v>4</v>
      </c>
      <c r="AR306" s="3"/>
      <c r="AS306" s="3" t="s">
        <v>6</v>
      </c>
      <c r="AT306" s="3" t="s">
        <v>3</v>
      </c>
      <c r="AU306" s="3" t="s">
        <v>4</v>
      </c>
      <c r="AV306" s="3" t="s">
        <v>4</v>
      </c>
      <c r="AW306" s="3" t="s">
        <v>3</v>
      </c>
      <c r="AX306" s="3" t="s">
        <v>4</v>
      </c>
      <c r="AY306" s="3" t="s">
        <v>3</v>
      </c>
      <c r="AZ306" s="3" t="s">
        <v>3</v>
      </c>
      <c r="BA306" s="3" t="s">
        <v>73</v>
      </c>
    </row>
    <row r="307" spans="1:53" ht="14.4">
      <c r="A307" t="s">
        <v>658</v>
      </c>
      <c r="B307" s="94">
        <v>12586</v>
      </c>
      <c r="C307" s="93" t="s">
        <v>688</v>
      </c>
      <c r="D307" s="88" t="s">
        <v>754</v>
      </c>
      <c r="E307" t="s">
        <v>74</v>
      </c>
      <c r="F307" t="s">
        <v>347</v>
      </c>
      <c r="G307" t="s">
        <v>22</v>
      </c>
      <c r="H307" t="s">
        <v>4</v>
      </c>
      <c r="I307" t="s">
        <v>4</v>
      </c>
      <c r="J307" t="s">
        <v>4</v>
      </c>
      <c r="K307" t="s">
        <v>3</v>
      </c>
      <c r="L307" t="s">
        <v>4</v>
      </c>
      <c r="M307" t="s">
        <v>4</v>
      </c>
      <c r="N307" t="s">
        <v>4</v>
      </c>
      <c r="O307" t="s">
        <v>4</v>
      </c>
      <c r="P307" t="s">
        <v>5</v>
      </c>
      <c r="Q307" t="s">
        <v>12</v>
      </c>
      <c r="R307" t="s">
        <v>4</v>
      </c>
      <c r="S307" t="s">
        <v>4</v>
      </c>
      <c r="T307" t="s">
        <v>3</v>
      </c>
      <c r="U307" t="s">
        <v>4</v>
      </c>
      <c r="V307" t="s">
        <v>10</v>
      </c>
      <c r="W307" t="s">
        <v>10</v>
      </c>
      <c r="X307" t="s">
        <v>4</v>
      </c>
      <c r="Y307" t="s">
        <v>4</v>
      </c>
      <c r="Z307" t="s">
        <v>4</v>
      </c>
      <c r="AA307" t="s">
        <v>3</v>
      </c>
      <c r="AB307" t="s">
        <v>4</v>
      </c>
      <c r="AC307" t="s">
        <v>4</v>
      </c>
      <c r="AD307" t="s">
        <v>4</v>
      </c>
      <c r="AE307" s="3" t="s">
        <v>129</v>
      </c>
      <c r="AF307" s="3" t="str">
        <f>IF(ISNUMBER(SEARCH("Do nothing", Officials_Data[[#This Row],[Column1]])), "Yes", "No")</f>
        <v>No</v>
      </c>
      <c r="AG307" s="98" t="str">
        <f>IF(ISNUMBER(SEARCH("Talk to the colleague about his/her behavior", Officials_Data[[#This Row],[Column1]])), "Yes", "No")</f>
        <v>No</v>
      </c>
      <c r="AH307" s="98" t="str">
        <f>IF(ISNUMBER(SEARCH("Report immediately to direct supervisor", Officials_Data[[#This Row],[Column1]])), "Yes", "No")</f>
        <v>Yes</v>
      </c>
      <c r="AI307" s="3" t="str">
        <f>IF(ISNUMBER(SEARCH("Report immediately to internal investigation body", Officials_Data[[#This Row],[Column1]])), "Yes", "No")</f>
        <v>No</v>
      </c>
      <c r="AJ307" s="3" t="str">
        <f>IF(ISNUMBER(SEARCH("Report immediately to external investigation body", Officials_Data[[#This Row],[Column1]])), "Yes", "No")</f>
        <v>No</v>
      </c>
      <c r="AK307" s="3" t="s">
        <v>14</v>
      </c>
      <c r="AL307" s="3" t="s">
        <v>21</v>
      </c>
      <c r="AM307" s="3" t="s">
        <v>21</v>
      </c>
      <c r="AN307" s="3" t="s">
        <v>3</v>
      </c>
      <c r="AO307" s="3" t="s">
        <v>5</v>
      </c>
      <c r="AP307" s="3" t="s">
        <v>5</v>
      </c>
      <c r="AQ307" s="3" t="s">
        <v>4</v>
      </c>
      <c r="AR307" s="3"/>
      <c r="AS307" s="3" t="s">
        <v>5</v>
      </c>
      <c r="AT307" s="3" t="s">
        <v>4</v>
      </c>
      <c r="AU307" s="3" t="s">
        <v>4</v>
      </c>
      <c r="AV307" s="3" t="s">
        <v>3</v>
      </c>
      <c r="AW307" s="3" t="s">
        <v>4</v>
      </c>
      <c r="AX307" s="3" t="s">
        <v>4</v>
      </c>
      <c r="AY307" s="3" t="s">
        <v>4</v>
      </c>
      <c r="AZ307" s="3" t="s">
        <v>3</v>
      </c>
      <c r="BA307" s="3" t="s">
        <v>73</v>
      </c>
    </row>
    <row r="308" spans="1:53" ht="14.4">
      <c r="A308" t="s">
        <v>659</v>
      </c>
      <c r="B308" s="94">
        <v>12591</v>
      </c>
      <c r="C308" s="93" t="s">
        <v>688</v>
      </c>
      <c r="D308" s="88" t="s">
        <v>754</v>
      </c>
      <c r="E308" t="s">
        <v>74</v>
      </c>
      <c r="F308" t="s">
        <v>347</v>
      </c>
      <c r="G308" t="s">
        <v>22</v>
      </c>
      <c r="H308" t="s">
        <v>3</v>
      </c>
      <c r="I308" t="s">
        <v>3</v>
      </c>
      <c r="J308" t="s">
        <v>3</v>
      </c>
      <c r="K308" t="s">
        <v>3</v>
      </c>
      <c r="L308" t="s">
        <v>3</v>
      </c>
      <c r="M308" t="s">
        <v>3</v>
      </c>
      <c r="N308" t="s">
        <v>3</v>
      </c>
      <c r="O308" t="s">
        <v>3</v>
      </c>
      <c r="P308" t="s">
        <v>6</v>
      </c>
      <c r="Q308" t="s">
        <v>12</v>
      </c>
      <c r="R308" t="s">
        <v>3</v>
      </c>
      <c r="S308" t="s">
        <v>3</v>
      </c>
      <c r="T308" t="s">
        <v>3</v>
      </c>
      <c r="U308" t="s">
        <v>4</v>
      </c>
      <c r="V308" t="s">
        <v>9</v>
      </c>
      <c r="W308" t="s">
        <v>9</v>
      </c>
      <c r="X308" t="s">
        <v>4</v>
      </c>
      <c r="Y308" t="s">
        <v>3</v>
      </c>
      <c r="Z308" t="s">
        <v>3</v>
      </c>
      <c r="AA308" t="s">
        <v>4</v>
      </c>
      <c r="AB308" t="s">
        <v>3</v>
      </c>
      <c r="AC308" t="s">
        <v>3</v>
      </c>
      <c r="AD308" t="s">
        <v>4</v>
      </c>
      <c r="AE308" s="3" t="s">
        <v>131</v>
      </c>
      <c r="AF308" s="3" t="str">
        <f>IF(ISNUMBER(SEARCH("Do nothing", Officials_Data[[#This Row],[Column1]])), "Yes", "No")</f>
        <v>No</v>
      </c>
      <c r="AG308" s="98" t="str">
        <f>IF(ISNUMBER(SEARCH("Talk to the colleague about his/her behavior", Officials_Data[[#This Row],[Column1]])), "Yes", "No")</f>
        <v>No</v>
      </c>
      <c r="AH308" s="98" t="str">
        <f>IF(ISNUMBER(SEARCH("Report immediately to direct supervisor", Officials_Data[[#This Row],[Column1]])), "Yes", "No")</f>
        <v>No</v>
      </c>
      <c r="AI308" s="3" t="str">
        <f>IF(ISNUMBER(SEARCH("Report immediately to internal investigation body", Officials_Data[[#This Row],[Column1]])), "Yes", "No")</f>
        <v>Yes</v>
      </c>
      <c r="AJ308" s="3" t="str">
        <f>IF(ISNUMBER(SEARCH("Report immediately to external investigation body", Officials_Data[[#This Row],[Column1]])), "Yes", "No")</f>
        <v>No</v>
      </c>
      <c r="AK308" s="3" t="s">
        <v>14</v>
      </c>
      <c r="AL308" s="3" t="s">
        <v>21</v>
      </c>
      <c r="AM308" s="3" t="s">
        <v>21</v>
      </c>
      <c r="AN308" s="3" t="s">
        <v>3</v>
      </c>
      <c r="AO308" s="3" t="s">
        <v>3</v>
      </c>
      <c r="AP308" s="3" t="s">
        <v>4</v>
      </c>
      <c r="AQ308" s="3" t="s">
        <v>4</v>
      </c>
      <c r="AR308" s="3"/>
      <c r="AS308" s="3" t="s">
        <v>4</v>
      </c>
      <c r="AT308" s="3" t="s">
        <v>4</v>
      </c>
      <c r="AU308" s="3" t="s">
        <v>4</v>
      </c>
      <c r="AV308" s="3" t="s">
        <v>3</v>
      </c>
      <c r="AW308" s="3" t="s">
        <v>3</v>
      </c>
      <c r="AX308" s="3" t="s">
        <v>3</v>
      </c>
      <c r="AY308" s="3" t="s">
        <v>3</v>
      </c>
      <c r="AZ308" s="3" t="s">
        <v>3</v>
      </c>
      <c r="BA308" s="3" t="s">
        <v>73</v>
      </c>
    </row>
    <row r="309" spans="1:53" ht="14.4">
      <c r="A309" t="s">
        <v>660</v>
      </c>
      <c r="B309" s="94">
        <v>12595</v>
      </c>
      <c r="C309" s="93" t="s">
        <v>688</v>
      </c>
      <c r="D309" s="88" t="s">
        <v>754</v>
      </c>
      <c r="E309" t="s">
        <v>72</v>
      </c>
      <c r="F309" t="s">
        <v>347</v>
      </c>
      <c r="G309" t="s">
        <v>22</v>
      </c>
      <c r="H309" t="s">
        <v>4</v>
      </c>
      <c r="I309" t="s">
        <v>4</v>
      </c>
      <c r="J309" t="s">
        <v>4</v>
      </c>
      <c r="K309" t="s">
        <v>4</v>
      </c>
      <c r="L309" t="s">
        <v>5</v>
      </c>
      <c r="M309" t="s">
        <v>4</v>
      </c>
      <c r="N309" t="s">
        <v>4</v>
      </c>
      <c r="O309" t="s">
        <v>4</v>
      </c>
      <c r="P309" t="s">
        <v>4</v>
      </c>
      <c r="Q309" t="s">
        <v>10</v>
      </c>
      <c r="R309" t="s">
        <v>4</v>
      </c>
      <c r="S309" t="s">
        <v>4</v>
      </c>
      <c r="T309" t="s">
        <v>5</v>
      </c>
      <c r="U309" t="s">
        <v>5</v>
      </c>
      <c r="V309" t="s">
        <v>10</v>
      </c>
      <c r="W309" t="s">
        <v>9</v>
      </c>
      <c r="X309" t="s">
        <v>4</v>
      </c>
      <c r="Y309" t="s">
        <v>4</v>
      </c>
      <c r="Z309" t="s">
        <v>5</v>
      </c>
      <c r="AA309" t="s">
        <v>4</v>
      </c>
      <c r="AB309" t="s">
        <v>4</v>
      </c>
      <c r="AC309" t="s">
        <v>4</v>
      </c>
      <c r="AD309" t="s">
        <v>5</v>
      </c>
      <c r="AE309" s="3" t="s">
        <v>129</v>
      </c>
      <c r="AF309" s="3" t="str">
        <f>IF(ISNUMBER(SEARCH("Do nothing", Officials_Data[[#This Row],[Column1]])), "Yes", "No")</f>
        <v>No</v>
      </c>
      <c r="AG309" s="98" t="str">
        <f>IF(ISNUMBER(SEARCH("Talk to the colleague about his/her behavior", Officials_Data[[#This Row],[Column1]])), "Yes", "No")</f>
        <v>No</v>
      </c>
      <c r="AH309" s="98" t="str">
        <f>IF(ISNUMBER(SEARCH("Report immediately to direct supervisor", Officials_Data[[#This Row],[Column1]])), "Yes", "No")</f>
        <v>Yes</v>
      </c>
      <c r="AI309" s="3" t="str">
        <f>IF(ISNUMBER(SEARCH("Report immediately to internal investigation body", Officials_Data[[#This Row],[Column1]])), "Yes", "No")</f>
        <v>No</v>
      </c>
      <c r="AJ309" s="3" t="str">
        <f>IF(ISNUMBER(SEARCH("Report immediately to external investigation body", Officials_Data[[#This Row],[Column1]])), "Yes", "No")</f>
        <v>No</v>
      </c>
      <c r="AK309" s="3" t="s">
        <v>14</v>
      </c>
      <c r="AL309" s="3" t="s">
        <v>21</v>
      </c>
      <c r="AM309" s="3" t="s">
        <v>21</v>
      </c>
      <c r="AN309" s="3" t="s">
        <v>4</v>
      </c>
      <c r="AO309" s="3" t="s">
        <v>4</v>
      </c>
      <c r="AP309" s="3" t="s">
        <v>4</v>
      </c>
      <c r="AQ309" s="3" t="s">
        <v>4</v>
      </c>
      <c r="AR309" s="3"/>
      <c r="AS309" s="3" t="s">
        <v>6</v>
      </c>
      <c r="AT309" s="3" t="s">
        <v>5</v>
      </c>
      <c r="AU309" s="3" t="s">
        <v>4</v>
      </c>
      <c r="AV309" s="3" t="s">
        <v>4</v>
      </c>
      <c r="AW309" s="3" t="s">
        <v>4</v>
      </c>
      <c r="AX309" s="3" t="s">
        <v>4</v>
      </c>
      <c r="AY309" s="3" t="s">
        <v>4</v>
      </c>
      <c r="AZ309" s="3" t="s">
        <v>4</v>
      </c>
      <c r="BA309" s="3" t="s">
        <v>75</v>
      </c>
    </row>
    <row r="310" spans="1:53" ht="14.4">
      <c r="A310" t="s">
        <v>661</v>
      </c>
      <c r="B310" s="94">
        <v>12596</v>
      </c>
      <c r="C310" s="93" t="s">
        <v>688</v>
      </c>
      <c r="D310" s="88" t="s">
        <v>754</v>
      </c>
      <c r="E310" t="s">
        <v>74</v>
      </c>
      <c r="F310" t="s">
        <v>346</v>
      </c>
      <c r="G310" t="s">
        <v>21</v>
      </c>
      <c r="H310" t="s">
        <v>4</v>
      </c>
      <c r="I310" t="s">
        <v>4</v>
      </c>
      <c r="J310" t="s">
        <v>4</v>
      </c>
      <c r="K310" t="s">
        <v>4</v>
      </c>
      <c r="L310" t="s">
        <v>4</v>
      </c>
      <c r="M310" t="s">
        <v>4</v>
      </c>
      <c r="N310" t="s">
        <v>4</v>
      </c>
      <c r="O310" t="s">
        <v>4</v>
      </c>
      <c r="P310" t="s">
        <v>5</v>
      </c>
      <c r="Q310" t="s">
        <v>11</v>
      </c>
      <c r="R310" t="s">
        <v>4</v>
      </c>
      <c r="S310" t="s">
        <v>4</v>
      </c>
      <c r="T310" t="s">
        <v>4</v>
      </c>
      <c r="U310" t="s">
        <v>5</v>
      </c>
      <c r="V310" t="s">
        <v>11</v>
      </c>
      <c r="W310" t="s">
        <v>11</v>
      </c>
      <c r="X310" t="s">
        <v>4</v>
      </c>
      <c r="Y310" t="s">
        <v>5</v>
      </c>
      <c r="Z310" t="s">
        <v>3</v>
      </c>
      <c r="AA310" t="s">
        <v>3</v>
      </c>
      <c r="AB310" t="s">
        <v>4</v>
      </c>
      <c r="AC310" t="s">
        <v>4</v>
      </c>
      <c r="AD310" t="s">
        <v>4</v>
      </c>
      <c r="AE310" s="3" t="s">
        <v>129</v>
      </c>
      <c r="AF310" s="3" t="str">
        <f>IF(ISNUMBER(SEARCH("Do nothing", Officials_Data[[#This Row],[Column1]])), "Yes", "No")</f>
        <v>No</v>
      </c>
      <c r="AG310" s="98" t="str">
        <f>IF(ISNUMBER(SEARCH("Talk to the colleague about his/her behavior", Officials_Data[[#This Row],[Column1]])), "Yes", "No")</f>
        <v>No</v>
      </c>
      <c r="AH310" s="98" t="str">
        <f>IF(ISNUMBER(SEARCH("Report immediately to direct supervisor", Officials_Data[[#This Row],[Column1]])), "Yes", "No")</f>
        <v>Yes</v>
      </c>
      <c r="AI310" s="3" t="str">
        <f>IF(ISNUMBER(SEARCH("Report immediately to internal investigation body", Officials_Data[[#This Row],[Column1]])), "Yes", "No")</f>
        <v>No</v>
      </c>
      <c r="AJ310" s="3" t="str">
        <f>IF(ISNUMBER(SEARCH("Report immediately to external investigation body", Officials_Data[[#This Row],[Column1]])), "Yes", "No")</f>
        <v>No</v>
      </c>
      <c r="AK310" s="3" t="s">
        <v>14</v>
      </c>
      <c r="AL310" s="3" t="s">
        <v>21</v>
      </c>
      <c r="AM310" s="3" t="s">
        <v>21</v>
      </c>
      <c r="AN310" s="3" t="s">
        <v>5</v>
      </c>
      <c r="AO310" s="3" t="s">
        <v>5</v>
      </c>
      <c r="AP310" s="3" t="s">
        <v>5</v>
      </c>
      <c r="AQ310" s="3" t="s">
        <v>4</v>
      </c>
      <c r="AR310" s="3"/>
      <c r="AS310" s="3" t="s">
        <v>5</v>
      </c>
      <c r="AT310" s="3" t="s">
        <v>5</v>
      </c>
      <c r="AU310" s="3" t="s">
        <v>5</v>
      </c>
      <c r="AV310" s="3" t="s">
        <v>4</v>
      </c>
      <c r="AW310" s="3" t="s">
        <v>4</v>
      </c>
      <c r="AX310" s="3" t="s">
        <v>5</v>
      </c>
      <c r="AY310" s="3" t="s">
        <v>4</v>
      </c>
      <c r="AZ310" s="3" t="s">
        <v>4</v>
      </c>
      <c r="BA310" s="3" t="s">
        <v>75</v>
      </c>
    </row>
    <row r="311" spans="1:53" ht="14.4">
      <c r="A311" t="s">
        <v>662</v>
      </c>
      <c r="B311" s="94">
        <v>12597</v>
      </c>
      <c r="C311" s="93" t="s">
        <v>748</v>
      </c>
      <c r="D311" s="88" t="s">
        <v>754</v>
      </c>
      <c r="E311" t="s">
        <v>74</v>
      </c>
      <c r="F311" t="s">
        <v>347</v>
      </c>
      <c r="G311" t="s">
        <v>22</v>
      </c>
      <c r="H311" t="s">
        <v>4</v>
      </c>
      <c r="I311" t="s">
        <v>3</v>
      </c>
      <c r="J311" t="s">
        <v>4</v>
      </c>
      <c r="K311" t="s">
        <v>3</v>
      </c>
      <c r="L311" t="s">
        <v>4</v>
      </c>
      <c r="M311" t="s">
        <v>3</v>
      </c>
      <c r="N311" t="s">
        <v>4</v>
      </c>
      <c r="O311" t="s">
        <v>4</v>
      </c>
      <c r="P311" t="s">
        <v>5</v>
      </c>
      <c r="Q311" t="s">
        <v>11</v>
      </c>
      <c r="R311" t="s">
        <v>3</v>
      </c>
      <c r="S311" t="s">
        <v>4</v>
      </c>
      <c r="T311" t="s">
        <v>4</v>
      </c>
      <c r="U311" t="s">
        <v>4</v>
      </c>
      <c r="V311" t="s">
        <v>10</v>
      </c>
      <c r="W311" t="s">
        <v>9</v>
      </c>
      <c r="X311" t="s">
        <v>4</v>
      </c>
      <c r="Y311" t="s">
        <v>4</v>
      </c>
      <c r="Z311" t="s">
        <v>5</v>
      </c>
      <c r="AA311" t="s">
        <v>4</v>
      </c>
      <c r="AB311" t="s">
        <v>4</v>
      </c>
      <c r="AC311" t="s">
        <v>4</v>
      </c>
      <c r="AD311" t="s">
        <v>4</v>
      </c>
      <c r="AE311" s="3" t="s">
        <v>763</v>
      </c>
      <c r="AF311" s="3" t="str">
        <f>IF(ISNUMBER(SEARCH("Do nothing", Officials_Data[[#This Row],[Column1]])), "Yes", "No")</f>
        <v>No</v>
      </c>
      <c r="AG311" s="98" t="str">
        <f>IF(ISNUMBER(SEARCH("Talk to the colleague about his/her behavior", Officials_Data[[#This Row],[Column1]])), "Yes", "No")</f>
        <v>No</v>
      </c>
      <c r="AH311" s="98" t="str">
        <f>IF(ISNUMBER(SEARCH("Report immediately to direct supervisor", Officials_Data[[#This Row],[Column1]])), "Yes", "No")</f>
        <v>Yes</v>
      </c>
      <c r="AI311" s="3" t="str">
        <f>IF(ISNUMBER(SEARCH("Report immediately to internal investigation body", Officials_Data[[#This Row],[Column1]])), "Yes", "No")</f>
        <v>No</v>
      </c>
      <c r="AJ311" s="3" t="str">
        <f>IF(ISNUMBER(SEARCH("Report immediately to external investigation body", Officials_Data[[#This Row],[Column1]])), "Yes", "No")</f>
        <v>Yes</v>
      </c>
      <c r="AK311" s="3" t="s">
        <v>14</v>
      </c>
      <c r="AL311" s="3" t="s">
        <v>21</v>
      </c>
      <c r="AM311" s="3" t="s">
        <v>21</v>
      </c>
      <c r="AN311" s="3" t="s">
        <v>4</v>
      </c>
      <c r="AO311" s="3" t="s">
        <v>4</v>
      </c>
      <c r="AP311" s="3" t="s">
        <v>5</v>
      </c>
      <c r="AQ311" s="3" t="s">
        <v>4</v>
      </c>
      <c r="AR311" s="3"/>
      <c r="AS311" s="3" t="s">
        <v>6</v>
      </c>
      <c r="AT311" s="3" t="s">
        <v>3</v>
      </c>
      <c r="AU311" s="3" t="s">
        <v>6</v>
      </c>
      <c r="AV311" s="3" t="s">
        <v>4</v>
      </c>
      <c r="AW311" s="3" t="s">
        <v>5</v>
      </c>
      <c r="AX311" s="3" t="s">
        <v>4</v>
      </c>
      <c r="AY311" s="3" t="s">
        <v>4</v>
      </c>
      <c r="AZ311" s="3" t="s">
        <v>4</v>
      </c>
      <c r="BA311" s="3" t="s">
        <v>75</v>
      </c>
    </row>
    <row r="312" spans="1:53" ht="14.4">
      <c r="A312" t="s">
        <v>663</v>
      </c>
      <c r="B312" s="94">
        <v>12603</v>
      </c>
      <c r="C312" s="93" t="s">
        <v>749</v>
      </c>
      <c r="D312" s="88" t="s">
        <v>754</v>
      </c>
      <c r="E312" t="s">
        <v>72</v>
      </c>
      <c r="F312" t="s">
        <v>350</v>
      </c>
      <c r="G312" t="s">
        <v>22</v>
      </c>
      <c r="H312" t="s">
        <v>4</v>
      </c>
      <c r="I312" t="s">
        <v>3</v>
      </c>
      <c r="J312" t="s">
        <v>3</v>
      </c>
      <c r="K312" t="s">
        <v>3</v>
      </c>
      <c r="L312" t="s">
        <v>3</v>
      </c>
      <c r="M312" t="s">
        <v>3</v>
      </c>
      <c r="N312" t="s">
        <v>3</v>
      </c>
      <c r="O312" t="s">
        <v>3</v>
      </c>
      <c r="P312" t="s">
        <v>4</v>
      </c>
      <c r="Q312" t="s">
        <v>9</v>
      </c>
      <c r="R312" t="s">
        <v>3</v>
      </c>
      <c r="S312" t="s">
        <v>3</v>
      </c>
      <c r="T312" t="s">
        <v>3</v>
      </c>
      <c r="U312" t="s">
        <v>4</v>
      </c>
      <c r="V312" t="s">
        <v>9</v>
      </c>
      <c r="W312" t="s">
        <v>9</v>
      </c>
      <c r="X312" t="s">
        <v>3</v>
      </c>
      <c r="Y312" t="s">
        <v>3</v>
      </c>
      <c r="Z312" t="s">
        <v>3</v>
      </c>
      <c r="AA312" t="s">
        <v>3</v>
      </c>
      <c r="AB312" t="s">
        <v>3</v>
      </c>
      <c r="AC312" t="s">
        <v>3</v>
      </c>
      <c r="AD312" t="s">
        <v>3</v>
      </c>
      <c r="AE312" s="3" t="s">
        <v>129</v>
      </c>
      <c r="AF312" s="3" t="str">
        <f>IF(ISNUMBER(SEARCH("Do nothing", Officials_Data[[#This Row],[Column1]])), "Yes", "No")</f>
        <v>No</v>
      </c>
      <c r="AG312" s="98" t="str">
        <f>IF(ISNUMBER(SEARCH("Talk to the colleague about his/her behavior", Officials_Data[[#This Row],[Column1]])), "Yes", "No")</f>
        <v>No</v>
      </c>
      <c r="AH312" s="98" t="str">
        <f>IF(ISNUMBER(SEARCH("Report immediately to direct supervisor", Officials_Data[[#This Row],[Column1]])), "Yes", "No")</f>
        <v>Yes</v>
      </c>
      <c r="AI312" s="3" t="str">
        <f>IF(ISNUMBER(SEARCH("Report immediately to internal investigation body", Officials_Data[[#This Row],[Column1]])), "Yes", "No")</f>
        <v>No</v>
      </c>
      <c r="AJ312" s="3" t="str">
        <f>IF(ISNUMBER(SEARCH("Report immediately to external investigation body", Officials_Data[[#This Row],[Column1]])), "Yes", "No")</f>
        <v>No</v>
      </c>
      <c r="AK312" s="3" t="s">
        <v>14</v>
      </c>
      <c r="AL312" s="3" t="s">
        <v>21</v>
      </c>
      <c r="AM312" s="3" t="s">
        <v>21</v>
      </c>
      <c r="AN312" s="3" t="s">
        <v>3</v>
      </c>
      <c r="AO312" s="3" t="s">
        <v>3</v>
      </c>
      <c r="AP312" s="3" t="s">
        <v>4</v>
      </c>
      <c r="AQ312" s="3" t="s">
        <v>3</v>
      </c>
      <c r="AR312" s="3"/>
      <c r="AS312" s="3" t="s">
        <v>3</v>
      </c>
      <c r="AT312" s="3" t="s">
        <v>5</v>
      </c>
      <c r="AU312" s="3" t="s">
        <v>4</v>
      </c>
      <c r="AV312" s="3" t="s">
        <v>3</v>
      </c>
      <c r="AW312" s="3" t="s">
        <v>3</v>
      </c>
      <c r="AX312" s="3" t="s">
        <v>3</v>
      </c>
      <c r="AY312" s="3" t="s">
        <v>3</v>
      </c>
      <c r="AZ312" s="3" t="s">
        <v>3</v>
      </c>
      <c r="BA312" s="3" t="s">
        <v>75</v>
      </c>
    </row>
    <row r="313" spans="1:53" ht="14.4">
      <c r="A313" t="s">
        <v>664</v>
      </c>
      <c r="B313" s="94">
        <v>12606</v>
      </c>
      <c r="C313" s="93" t="s">
        <v>688</v>
      </c>
      <c r="D313" s="88" t="s">
        <v>754</v>
      </c>
      <c r="E313" t="s">
        <v>72</v>
      </c>
      <c r="F313" t="s">
        <v>347</v>
      </c>
      <c r="G313" t="s">
        <v>22</v>
      </c>
      <c r="H313" t="s">
        <v>3</v>
      </c>
      <c r="I313" t="s">
        <v>5</v>
      </c>
      <c r="J313" t="s">
        <v>4</v>
      </c>
      <c r="K313" t="s">
        <v>3</v>
      </c>
      <c r="L313" t="s">
        <v>3</v>
      </c>
      <c r="M313" t="s">
        <v>4</v>
      </c>
      <c r="N313" t="s">
        <v>4</v>
      </c>
      <c r="O313" t="s">
        <v>3</v>
      </c>
      <c r="P313" t="s">
        <v>5</v>
      </c>
      <c r="Q313" t="s">
        <v>12</v>
      </c>
      <c r="R313" t="s">
        <v>5</v>
      </c>
      <c r="S313" t="s">
        <v>5</v>
      </c>
      <c r="T313" t="s">
        <v>4</v>
      </c>
      <c r="U313" t="s">
        <v>5</v>
      </c>
      <c r="V313" t="s">
        <v>9</v>
      </c>
      <c r="W313" t="s">
        <v>9</v>
      </c>
      <c r="X313" t="s">
        <v>3</v>
      </c>
      <c r="Y313" t="s">
        <v>5</v>
      </c>
      <c r="Z313" t="s">
        <v>3</v>
      </c>
      <c r="AA313" t="s">
        <v>4</v>
      </c>
      <c r="AB313" t="s">
        <v>3</v>
      </c>
      <c r="AC313" t="s">
        <v>5</v>
      </c>
      <c r="AD313" t="s">
        <v>3</v>
      </c>
      <c r="AE313" s="3" t="s">
        <v>755</v>
      </c>
      <c r="AF313" s="3" t="str">
        <f>IF(ISNUMBER(SEARCH("Do nothing", Officials_Data[[#This Row],[Column1]])), "Yes", "No")</f>
        <v>No</v>
      </c>
      <c r="AG313" s="98" t="str">
        <f>IF(ISNUMBER(SEARCH("Talk to the colleague about his/her behavior", Officials_Data[[#This Row],[Column1]])), "Yes", "No")</f>
        <v>Yes</v>
      </c>
      <c r="AH313" s="98" t="str">
        <f>IF(ISNUMBER(SEARCH("Report immediately to direct supervisor", Officials_Data[[#This Row],[Column1]])), "Yes", "No")</f>
        <v>No</v>
      </c>
      <c r="AI313" s="3" t="str">
        <f>IF(ISNUMBER(SEARCH("Report immediately to internal investigation body", Officials_Data[[#This Row],[Column1]])), "Yes", "No")</f>
        <v>No</v>
      </c>
      <c r="AJ313" s="3" t="str">
        <f>IF(ISNUMBER(SEARCH("Report immediately to external investigation body", Officials_Data[[#This Row],[Column1]])), "Yes", "No")</f>
        <v>No</v>
      </c>
      <c r="AK313" s="3" t="s">
        <v>14</v>
      </c>
      <c r="AL313" s="3" t="s">
        <v>21</v>
      </c>
      <c r="AM313" s="3" t="s">
        <v>21</v>
      </c>
      <c r="AN313" s="3" t="s">
        <v>3</v>
      </c>
      <c r="AO313" s="3" t="s">
        <v>3</v>
      </c>
      <c r="AP313" s="3" t="s">
        <v>5</v>
      </c>
      <c r="AQ313" s="3" t="s">
        <v>4</v>
      </c>
      <c r="AR313" s="3"/>
      <c r="AS313" s="3" t="s">
        <v>5</v>
      </c>
      <c r="AT313" s="3" t="s">
        <v>4</v>
      </c>
      <c r="AU313" s="3" t="s">
        <v>5</v>
      </c>
      <c r="AV313" s="3" t="s">
        <v>3</v>
      </c>
      <c r="AW313" s="3" t="s">
        <v>3</v>
      </c>
      <c r="AX313" s="3" t="s">
        <v>4</v>
      </c>
      <c r="AY313" s="3" t="s">
        <v>4</v>
      </c>
      <c r="AZ313" s="3" t="s">
        <v>3</v>
      </c>
      <c r="BA313" s="3" t="s">
        <v>75</v>
      </c>
    </row>
    <row r="314" spans="1:53" ht="14.4">
      <c r="A314" t="s">
        <v>665</v>
      </c>
      <c r="B314" s="94">
        <v>12616</v>
      </c>
      <c r="C314" s="93" t="s">
        <v>750</v>
      </c>
      <c r="D314" s="88" t="s">
        <v>754</v>
      </c>
      <c r="E314" t="s">
        <v>74</v>
      </c>
      <c r="F314" t="s">
        <v>347</v>
      </c>
      <c r="G314" t="s">
        <v>22</v>
      </c>
      <c r="H314" t="s">
        <v>4</v>
      </c>
      <c r="I314" t="s">
        <v>3</v>
      </c>
      <c r="J314" t="s">
        <v>3</v>
      </c>
      <c r="K314" t="s">
        <v>3</v>
      </c>
      <c r="L314" t="s">
        <v>3</v>
      </c>
      <c r="M314" t="s">
        <v>3</v>
      </c>
      <c r="N314" t="s">
        <v>3</v>
      </c>
      <c r="O314" t="s">
        <v>4</v>
      </c>
      <c r="P314" t="s">
        <v>6</v>
      </c>
      <c r="Q314" t="s">
        <v>12</v>
      </c>
      <c r="R314" t="s">
        <v>4</v>
      </c>
      <c r="S314" t="s">
        <v>4</v>
      </c>
      <c r="T314" t="s">
        <v>4</v>
      </c>
      <c r="U314" t="s">
        <v>3</v>
      </c>
      <c r="V314" t="s">
        <v>12</v>
      </c>
      <c r="W314" t="s">
        <v>9</v>
      </c>
      <c r="X314" t="s">
        <v>3</v>
      </c>
      <c r="Y314" t="s">
        <v>5</v>
      </c>
      <c r="Z314" t="s">
        <v>4</v>
      </c>
      <c r="AA314" t="s">
        <v>4</v>
      </c>
      <c r="AB314" t="s">
        <v>3</v>
      </c>
      <c r="AC314" t="s">
        <v>3</v>
      </c>
      <c r="AD314" t="s">
        <v>3</v>
      </c>
      <c r="AE314" s="3" t="s">
        <v>758</v>
      </c>
      <c r="AF314" s="3" t="str">
        <f>IF(ISNUMBER(SEARCH("Do nothing", Officials_Data[[#This Row],[Column1]])), "Yes", "No")</f>
        <v>No</v>
      </c>
      <c r="AG314" s="98" t="str">
        <f>IF(ISNUMBER(SEARCH("Talk to the colleague about his/her behavior", Officials_Data[[#This Row],[Column1]])), "Yes", "No")</f>
        <v>No</v>
      </c>
      <c r="AH314" s="98" t="str">
        <f>IF(ISNUMBER(SEARCH("Report immediately to direct supervisor", Officials_Data[[#This Row],[Column1]])), "Yes", "No")</f>
        <v>Yes</v>
      </c>
      <c r="AI314" s="3" t="str">
        <f>IF(ISNUMBER(SEARCH("Report immediately to internal investigation body", Officials_Data[[#This Row],[Column1]])), "Yes", "No")</f>
        <v>Yes</v>
      </c>
      <c r="AJ314" s="3" t="str">
        <f>IF(ISNUMBER(SEARCH("Report immediately to external investigation body", Officials_Data[[#This Row],[Column1]])), "Yes", "No")</f>
        <v>No</v>
      </c>
      <c r="AK314" s="3" t="s">
        <v>14</v>
      </c>
      <c r="AL314" s="3" t="s">
        <v>21</v>
      </c>
      <c r="AM314" s="3" t="s">
        <v>21</v>
      </c>
      <c r="AN314" s="3" t="s">
        <v>4</v>
      </c>
      <c r="AO314" s="3" t="s">
        <v>4</v>
      </c>
      <c r="AP314" s="3" t="s">
        <v>4</v>
      </c>
      <c r="AQ314" s="3" t="s">
        <v>4</v>
      </c>
      <c r="AR314" s="3"/>
      <c r="AS314" s="3" t="s">
        <v>4</v>
      </c>
      <c r="AT314" s="3" t="s">
        <v>4</v>
      </c>
      <c r="AU314" s="3" t="s">
        <v>4</v>
      </c>
      <c r="AV314" s="3" t="s">
        <v>4</v>
      </c>
      <c r="AW314" s="3" t="s">
        <v>3</v>
      </c>
      <c r="AX314" s="3" t="s">
        <v>3</v>
      </c>
      <c r="AY314" s="3" t="s">
        <v>3</v>
      </c>
      <c r="AZ314" s="3" t="s">
        <v>3</v>
      </c>
      <c r="BA314" s="3" t="s">
        <v>75</v>
      </c>
    </row>
    <row r="315" spans="1:53" ht="14.4">
      <c r="A315" t="s">
        <v>666</v>
      </c>
      <c r="B315" s="94">
        <v>12617</v>
      </c>
      <c r="C315" s="93" t="s">
        <v>688</v>
      </c>
      <c r="D315" s="88" t="s">
        <v>754</v>
      </c>
      <c r="E315" t="s">
        <v>72</v>
      </c>
      <c r="F315" t="s">
        <v>350</v>
      </c>
      <c r="G315" t="s">
        <v>22</v>
      </c>
      <c r="H315" t="s">
        <v>6</v>
      </c>
      <c r="I315" t="s">
        <v>4</v>
      </c>
      <c r="J315" t="s">
        <v>4</v>
      </c>
      <c r="K315" t="s">
        <v>4</v>
      </c>
      <c r="L315" t="s">
        <v>4</v>
      </c>
      <c r="M315" t="s">
        <v>4</v>
      </c>
      <c r="N315" t="s">
        <v>4</v>
      </c>
      <c r="O315" t="s">
        <v>5</v>
      </c>
      <c r="P315" t="s">
        <v>4</v>
      </c>
      <c r="Q315" t="s">
        <v>9</v>
      </c>
      <c r="R315" t="s">
        <v>4</v>
      </c>
      <c r="S315" t="s">
        <v>6</v>
      </c>
      <c r="T315" t="s">
        <v>5</v>
      </c>
      <c r="U315" t="s">
        <v>5</v>
      </c>
      <c r="V315" t="s">
        <v>10</v>
      </c>
      <c r="W315" t="s">
        <v>10</v>
      </c>
      <c r="X315" t="s">
        <v>5</v>
      </c>
      <c r="Y315" t="s">
        <v>3</v>
      </c>
      <c r="Z315" t="s">
        <v>6</v>
      </c>
      <c r="AA315" t="s">
        <v>4</v>
      </c>
      <c r="AB315" t="s">
        <v>6</v>
      </c>
      <c r="AC315" t="s">
        <v>6</v>
      </c>
      <c r="AD315" t="s">
        <v>6</v>
      </c>
      <c r="AE315" s="3" t="s">
        <v>125</v>
      </c>
      <c r="AF315" s="3" t="str">
        <f>IF(ISNUMBER(SEARCH("Do nothing", Officials_Data[[#This Row],[Column1]])), "Yes", "No")</f>
        <v>Yes</v>
      </c>
      <c r="AG315" s="98" t="str">
        <f>IF(ISNUMBER(SEARCH("Talk to the colleague about his/her behavior", Officials_Data[[#This Row],[Column1]])), "Yes", "No")</f>
        <v>No</v>
      </c>
      <c r="AH315" s="98" t="str">
        <f>IF(ISNUMBER(SEARCH("Report immediately to direct supervisor", Officials_Data[[#This Row],[Column1]])), "Yes", "No")</f>
        <v>No</v>
      </c>
      <c r="AI315" s="3" t="str">
        <f>IF(ISNUMBER(SEARCH("Report immediately to internal investigation body", Officials_Data[[#This Row],[Column1]])), "Yes", "No")</f>
        <v>No</v>
      </c>
      <c r="AJ315" s="3" t="str">
        <f>IF(ISNUMBER(SEARCH("Report immediately to external investigation body", Officials_Data[[#This Row],[Column1]])), "Yes", "No")</f>
        <v>No</v>
      </c>
      <c r="AK315" s="3" t="s">
        <v>20</v>
      </c>
      <c r="AL315" s="3" t="s">
        <v>21</v>
      </c>
      <c r="AM315" s="3" t="s">
        <v>21</v>
      </c>
      <c r="AN315" s="3" t="s">
        <v>6</v>
      </c>
      <c r="AO315" s="3" t="s">
        <v>6</v>
      </c>
      <c r="AP315" s="3" t="s">
        <v>6</v>
      </c>
      <c r="AQ315" s="3" t="s">
        <v>6</v>
      </c>
      <c r="AR315" s="3"/>
      <c r="AS315" s="3" t="s">
        <v>6</v>
      </c>
      <c r="AT315" s="3" t="s">
        <v>6</v>
      </c>
      <c r="AU315" s="3" t="s">
        <v>6</v>
      </c>
      <c r="AV315" s="3" t="s">
        <v>6</v>
      </c>
      <c r="AW315" s="3" t="s">
        <v>3</v>
      </c>
      <c r="AX315" s="3" t="s">
        <v>6</v>
      </c>
      <c r="AY315" s="3" t="s">
        <v>3</v>
      </c>
      <c r="AZ315" s="3" t="s">
        <v>4</v>
      </c>
      <c r="BA315" s="3" t="s">
        <v>75</v>
      </c>
    </row>
    <row r="316" spans="1:53" ht="14.4">
      <c r="A316" t="s">
        <v>667</v>
      </c>
      <c r="B316" s="94">
        <v>12620</v>
      </c>
      <c r="C316" s="93" t="s">
        <v>688</v>
      </c>
      <c r="D316" s="88" t="s">
        <v>754</v>
      </c>
      <c r="E316" t="s">
        <v>72</v>
      </c>
      <c r="F316" t="s">
        <v>350</v>
      </c>
      <c r="G316" t="s">
        <v>22</v>
      </c>
      <c r="H316" t="s">
        <v>3</v>
      </c>
      <c r="I316" t="s">
        <v>3</v>
      </c>
      <c r="J316" t="s">
        <v>3</v>
      </c>
      <c r="K316" t="s">
        <v>3</v>
      </c>
      <c r="L316" t="s">
        <v>4</v>
      </c>
      <c r="M316" t="s">
        <v>3</v>
      </c>
      <c r="N316" t="s">
        <v>5</v>
      </c>
      <c r="O316" t="s">
        <v>5</v>
      </c>
      <c r="P316" t="s">
        <v>5</v>
      </c>
      <c r="Q316" t="s">
        <v>12</v>
      </c>
      <c r="R316" t="s">
        <v>4</v>
      </c>
      <c r="S316" t="s">
        <v>4</v>
      </c>
      <c r="T316" t="s">
        <v>4</v>
      </c>
      <c r="U316" t="s">
        <v>4</v>
      </c>
      <c r="V316" t="s">
        <v>9</v>
      </c>
      <c r="W316" t="s">
        <v>9</v>
      </c>
      <c r="X316" t="s">
        <v>4</v>
      </c>
      <c r="Y316" t="s">
        <v>4</v>
      </c>
      <c r="Z316" t="s">
        <v>5</v>
      </c>
      <c r="AA316" t="s">
        <v>4</v>
      </c>
      <c r="AB316" t="s">
        <v>4</v>
      </c>
      <c r="AC316" t="s">
        <v>4</v>
      </c>
      <c r="AD316" t="s">
        <v>4</v>
      </c>
      <c r="AE316" s="3" t="s">
        <v>129</v>
      </c>
      <c r="AF316" s="3" t="str">
        <f>IF(ISNUMBER(SEARCH("Do nothing", Officials_Data[[#This Row],[Column1]])), "Yes", "No")</f>
        <v>No</v>
      </c>
      <c r="AG316" s="98" t="str">
        <f>IF(ISNUMBER(SEARCH("Talk to the colleague about his/her behavior", Officials_Data[[#This Row],[Column1]])), "Yes", "No")</f>
        <v>No</v>
      </c>
      <c r="AH316" s="98" t="str">
        <f>IF(ISNUMBER(SEARCH("Report immediately to direct supervisor", Officials_Data[[#This Row],[Column1]])), "Yes", "No")</f>
        <v>Yes</v>
      </c>
      <c r="AI316" s="3" t="str">
        <f>IF(ISNUMBER(SEARCH("Report immediately to internal investigation body", Officials_Data[[#This Row],[Column1]])), "Yes", "No")</f>
        <v>No</v>
      </c>
      <c r="AJ316" s="3" t="str">
        <f>IF(ISNUMBER(SEARCH("Report immediately to external investigation body", Officials_Data[[#This Row],[Column1]])), "Yes", "No")</f>
        <v>No</v>
      </c>
      <c r="AK316" s="3" t="s">
        <v>14</v>
      </c>
      <c r="AL316" s="3" t="s">
        <v>21</v>
      </c>
      <c r="AM316" s="3" t="s">
        <v>21</v>
      </c>
      <c r="AN316" s="3" t="s">
        <v>4</v>
      </c>
      <c r="AO316" s="3" t="s">
        <v>4</v>
      </c>
      <c r="AP316" s="3" t="s">
        <v>4</v>
      </c>
      <c r="AQ316" s="3" t="s">
        <v>4</v>
      </c>
      <c r="AR316" s="3"/>
      <c r="AS316" s="3" t="s">
        <v>6</v>
      </c>
      <c r="AT316" s="3" t="s">
        <v>3</v>
      </c>
      <c r="AU316" s="3" t="s">
        <v>4</v>
      </c>
      <c r="AV316" s="3" t="s">
        <v>4</v>
      </c>
      <c r="AW316" s="3" t="s">
        <v>4</v>
      </c>
      <c r="AX316" s="3" t="s">
        <v>4</v>
      </c>
      <c r="AY316" s="3" t="s">
        <v>4</v>
      </c>
      <c r="AZ316" s="3" t="s">
        <v>3</v>
      </c>
      <c r="BA316" s="3" t="s">
        <v>75</v>
      </c>
    </row>
    <row r="317" spans="1:53" ht="14.4">
      <c r="A317" t="s">
        <v>668</v>
      </c>
      <c r="B317" s="94">
        <v>12632</v>
      </c>
      <c r="C317" s="93" t="s">
        <v>688</v>
      </c>
      <c r="D317" s="88" t="s">
        <v>754</v>
      </c>
      <c r="E317" t="s">
        <v>72</v>
      </c>
      <c r="F317" t="s">
        <v>347</v>
      </c>
      <c r="G317" t="s">
        <v>22</v>
      </c>
      <c r="H317" t="s">
        <v>4</v>
      </c>
      <c r="I317" t="s">
        <v>4</v>
      </c>
      <c r="J317" t="s">
        <v>4</v>
      </c>
      <c r="K317" t="s">
        <v>3</v>
      </c>
      <c r="L317" t="s">
        <v>4</v>
      </c>
      <c r="M317" t="s">
        <v>4</v>
      </c>
      <c r="N317" t="s">
        <v>4</v>
      </c>
      <c r="O317" t="s">
        <v>4</v>
      </c>
      <c r="P317" t="s">
        <v>5</v>
      </c>
      <c r="Q317" t="s">
        <v>12</v>
      </c>
      <c r="R317" t="s">
        <v>5</v>
      </c>
      <c r="S317" t="s">
        <v>5</v>
      </c>
      <c r="T317" t="s">
        <v>4</v>
      </c>
      <c r="U317" t="s">
        <v>4</v>
      </c>
      <c r="V317" t="s">
        <v>9</v>
      </c>
      <c r="W317" t="s">
        <v>11</v>
      </c>
      <c r="X317" t="s">
        <v>3</v>
      </c>
      <c r="Y317" t="s">
        <v>5</v>
      </c>
      <c r="Z317" t="s">
        <v>4</v>
      </c>
      <c r="AA317" t="s">
        <v>4</v>
      </c>
      <c r="AB317" t="s">
        <v>4</v>
      </c>
      <c r="AC317" t="s">
        <v>4</v>
      </c>
      <c r="AD317" t="s">
        <v>4</v>
      </c>
      <c r="AE317" s="3" t="s">
        <v>129</v>
      </c>
      <c r="AF317" s="3" t="str">
        <f>IF(ISNUMBER(SEARCH("Do nothing", Officials_Data[[#This Row],[Column1]])), "Yes", "No")</f>
        <v>No</v>
      </c>
      <c r="AG317" s="98" t="str">
        <f>IF(ISNUMBER(SEARCH("Talk to the colleague about his/her behavior", Officials_Data[[#This Row],[Column1]])), "Yes", "No")</f>
        <v>No</v>
      </c>
      <c r="AH317" s="98" t="str">
        <f>IF(ISNUMBER(SEARCH("Report immediately to direct supervisor", Officials_Data[[#This Row],[Column1]])), "Yes", "No")</f>
        <v>Yes</v>
      </c>
      <c r="AI317" s="3" t="str">
        <f>IF(ISNUMBER(SEARCH("Report immediately to internal investigation body", Officials_Data[[#This Row],[Column1]])), "Yes", "No")</f>
        <v>No</v>
      </c>
      <c r="AJ317" s="3" t="str">
        <f>IF(ISNUMBER(SEARCH("Report immediately to external investigation body", Officials_Data[[#This Row],[Column1]])), "Yes", "No")</f>
        <v>No</v>
      </c>
      <c r="AK317" s="3" t="s">
        <v>14</v>
      </c>
      <c r="AL317" s="3" t="s">
        <v>21</v>
      </c>
      <c r="AM317" s="3" t="s">
        <v>21</v>
      </c>
      <c r="AN317" s="3" t="s">
        <v>3</v>
      </c>
      <c r="AO317" s="3" t="s">
        <v>4</v>
      </c>
      <c r="AP317" s="3" t="s">
        <v>4</v>
      </c>
      <c r="AQ317" s="3" t="s">
        <v>4</v>
      </c>
      <c r="AR317" s="3"/>
      <c r="AS317" s="3" t="s">
        <v>6</v>
      </c>
      <c r="AT317" s="3" t="s">
        <v>3</v>
      </c>
      <c r="AU317" s="3" t="s">
        <v>5</v>
      </c>
      <c r="AV317" s="3" t="s">
        <v>4</v>
      </c>
      <c r="AW317" s="3" t="s">
        <v>3</v>
      </c>
      <c r="AX317" s="3" t="s">
        <v>4</v>
      </c>
      <c r="AY317" s="3" t="s">
        <v>4</v>
      </c>
      <c r="AZ317" s="3" t="s">
        <v>3</v>
      </c>
      <c r="BA317" s="3" t="s">
        <v>73</v>
      </c>
    </row>
    <row r="318" spans="1:53" ht="14.4">
      <c r="A318" t="s">
        <v>669</v>
      </c>
      <c r="B318" s="94">
        <v>12650</v>
      </c>
      <c r="C318" s="93" t="s">
        <v>751</v>
      </c>
      <c r="D318" s="88" t="s">
        <v>754</v>
      </c>
      <c r="E318" t="s">
        <v>72</v>
      </c>
      <c r="F318" t="s">
        <v>350</v>
      </c>
      <c r="G318" t="s">
        <v>22</v>
      </c>
      <c r="H318" t="s">
        <v>3</v>
      </c>
      <c r="I318" t="s">
        <v>6</v>
      </c>
      <c r="J318" t="s">
        <v>6</v>
      </c>
      <c r="K318" t="s">
        <v>3</v>
      </c>
      <c r="L318" t="s">
        <v>6</v>
      </c>
      <c r="M318" t="s">
        <v>6</v>
      </c>
      <c r="N318" t="s">
        <v>3</v>
      </c>
      <c r="O318" t="s">
        <v>5</v>
      </c>
      <c r="P318" t="s">
        <v>3</v>
      </c>
      <c r="Q318" t="s">
        <v>11</v>
      </c>
      <c r="R318" t="s">
        <v>6</v>
      </c>
      <c r="S318" t="s">
        <v>6</v>
      </c>
      <c r="T318" t="s">
        <v>5</v>
      </c>
      <c r="U318" t="s">
        <v>6</v>
      </c>
      <c r="V318" t="s">
        <v>12</v>
      </c>
      <c r="W318" t="s">
        <v>12</v>
      </c>
      <c r="X318" t="s">
        <v>3</v>
      </c>
      <c r="Y318" t="s">
        <v>5</v>
      </c>
      <c r="Z318" t="s">
        <v>6</v>
      </c>
      <c r="AA318" t="s">
        <v>4</v>
      </c>
      <c r="AB318" t="s">
        <v>6</v>
      </c>
      <c r="AC318" t="s">
        <v>4</v>
      </c>
      <c r="AD318" t="s">
        <v>5</v>
      </c>
      <c r="AE318" s="3" t="s">
        <v>755</v>
      </c>
      <c r="AF318" s="3" t="str">
        <f>IF(ISNUMBER(SEARCH("Do nothing", Officials_Data[[#This Row],[Column1]])), "Yes", "No")</f>
        <v>No</v>
      </c>
      <c r="AG318" s="98" t="str">
        <f>IF(ISNUMBER(SEARCH("Talk to the colleague about his/her behavior", Officials_Data[[#This Row],[Column1]])), "Yes", "No")</f>
        <v>Yes</v>
      </c>
      <c r="AH318" s="98" t="str">
        <f>IF(ISNUMBER(SEARCH("Report immediately to direct supervisor", Officials_Data[[#This Row],[Column1]])), "Yes", "No")</f>
        <v>No</v>
      </c>
      <c r="AI318" s="3" t="str">
        <f>IF(ISNUMBER(SEARCH("Report immediately to internal investigation body", Officials_Data[[#This Row],[Column1]])), "Yes", "No")</f>
        <v>No</v>
      </c>
      <c r="AJ318" s="3" t="str">
        <f>IF(ISNUMBER(SEARCH("Report immediately to external investigation body", Officials_Data[[#This Row],[Column1]])), "Yes", "No")</f>
        <v>No</v>
      </c>
      <c r="AK318" s="3" t="s">
        <v>14</v>
      </c>
      <c r="AL318" s="3" t="s">
        <v>22</v>
      </c>
      <c r="AM318" s="3"/>
      <c r="AN318" s="3"/>
      <c r="AO318" s="3"/>
      <c r="AP318" s="3"/>
      <c r="AQ318" s="3"/>
      <c r="AR318" s="3" t="s">
        <v>3</v>
      </c>
      <c r="AS318" s="3" t="s">
        <v>6</v>
      </c>
      <c r="AT318" s="3" t="s">
        <v>3</v>
      </c>
      <c r="AU318" s="3" t="s">
        <v>5</v>
      </c>
      <c r="AV318" s="3" t="s">
        <v>6</v>
      </c>
      <c r="AW318" s="3" t="s">
        <v>6</v>
      </c>
      <c r="AX318" s="3" t="s">
        <v>6</v>
      </c>
      <c r="AY318" s="3" t="s">
        <v>3</v>
      </c>
      <c r="AZ318" s="3" t="s">
        <v>3</v>
      </c>
      <c r="BA318" s="3" t="s">
        <v>75</v>
      </c>
    </row>
    <row r="319" spans="1:53" ht="14.4">
      <c r="A319" t="s">
        <v>670</v>
      </c>
      <c r="B319" s="94">
        <v>12652</v>
      </c>
      <c r="C319" s="93" t="s">
        <v>752</v>
      </c>
      <c r="D319" s="88" t="s">
        <v>754</v>
      </c>
      <c r="E319" t="s">
        <v>74</v>
      </c>
      <c r="F319" t="s">
        <v>347</v>
      </c>
      <c r="G319" t="s">
        <v>22</v>
      </c>
      <c r="H319" t="s">
        <v>4</v>
      </c>
      <c r="I319" t="s">
        <v>3</v>
      </c>
      <c r="J319" t="s">
        <v>3</v>
      </c>
      <c r="K319" t="s">
        <v>3</v>
      </c>
      <c r="L319" t="s">
        <v>5</v>
      </c>
      <c r="M319" t="s">
        <v>4</v>
      </c>
      <c r="N319" t="s">
        <v>4</v>
      </c>
      <c r="O319" t="s">
        <v>3</v>
      </c>
      <c r="P319" t="s">
        <v>5</v>
      </c>
      <c r="Q319" t="s">
        <v>11</v>
      </c>
      <c r="R319" t="s">
        <v>4</v>
      </c>
      <c r="S319" t="s">
        <v>4</v>
      </c>
      <c r="T319" t="s">
        <v>4</v>
      </c>
      <c r="U319" t="s">
        <v>4</v>
      </c>
      <c r="V319" t="s">
        <v>9</v>
      </c>
      <c r="W319" t="s">
        <v>9</v>
      </c>
      <c r="X319" t="s">
        <v>5</v>
      </c>
      <c r="Y319" t="s">
        <v>5</v>
      </c>
      <c r="Z319" t="s">
        <v>4</v>
      </c>
      <c r="AA319" t="s">
        <v>3</v>
      </c>
      <c r="AB319" t="s">
        <v>3</v>
      </c>
      <c r="AC319" t="s">
        <v>4</v>
      </c>
      <c r="AD319" t="s">
        <v>4</v>
      </c>
      <c r="AE319" s="3" t="s">
        <v>759</v>
      </c>
      <c r="AF319" s="3" t="str">
        <f>IF(ISNUMBER(SEARCH("Do nothing", Officials_Data[[#This Row],[Column1]])), "Yes", "No")</f>
        <v>No</v>
      </c>
      <c r="AG319" s="98" t="str">
        <f>IF(ISNUMBER(SEARCH("Talk to the colleague about his/her behavior", Officials_Data[[#This Row],[Column1]])), "Yes", "No")</f>
        <v>Yes</v>
      </c>
      <c r="AH319" s="98" t="str">
        <f>IF(ISNUMBER(SEARCH("Report immediately to direct supervisor", Officials_Data[[#This Row],[Column1]])), "Yes", "No")</f>
        <v>Yes</v>
      </c>
      <c r="AI319" s="3" t="str">
        <f>IF(ISNUMBER(SEARCH("Report immediately to internal investigation body", Officials_Data[[#This Row],[Column1]])), "Yes", "No")</f>
        <v>No</v>
      </c>
      <c r="AJ319" s="3" t="str">
        <f>IF(ISNUMBER(SEARCH("Report immediately to external investigation body", Officials_Data[[#This Row],[Column1]])), "Yes", "No")</f>
        <v>No</v>
      </c>
      <c r="AK319" s="3" t="s">
        <v>14</v>
      </c>
      <c r="AL319" s="3" t="s">
        <v>21</v>
      </c>
      <c r="AM319" s="3" t="s">
        <v>21</v>
      </c>
      <c r="AN319" s="3" t="s">
        <v>4</v>
      </c>
      <c r="AO319" s="3" t="s">
        <v>4</v>
      </c>
      <c r="AP319" s="3" t="s">
        <v>4</v>
      </c>
      <c r="AQ319" s="3" t="s">
        <v>3</v>
      </c>
      <c r="AR319" s="3"/>
      <c r="AS319" s="3" t="s">
        <v>4</v>
      </c>
      <c r="AT319" s="3" t="s">
        <v>3</v>
      </c>
      <c r="AU319" s="3" t="s">
        <v>3</v>
      </c>
      <c r="AV319" s="3" t="s">
        <v>3</v>
      </c>
      <c r="AW319" s="3" t="s">
        <v>3</v>
      </c>
      <c r="AX319" s="3" t="s">
        <v>3</v>
      </c>
      <c r="AY319" s="3" t="s">
        <v>3</v>
      </c>
      <c r="AZ319" s="3" t="s">
        <v>4</v>
      </c>
      <c r="BA319" s="3" t="s">
        <v>75</v>
      </c>
    </row>
    <row r="320" spans="1:53" ht="14.4">
      <c r="A320" t="s">
        <v>671</v>
      </c>
      <c r="B320" s="94">
        <v>12653</v>
      </c>
      <c r="C320" s="93" t="s">
        <v>753</v>
      </c>
      <c r="D320" s="88" t="s">
        <v>754</v>
      </c>
      <c r="E320" t="s">
        <v>72</v>
      </c>
      <c r="F320" t="s">
        <v>347</v>
      </c>
      <c r="G320" t="s">
        <v>22</v>
      </c>
      <c r="H320" t="s">
        <v>3</v>
      </c>
      <c r="I320" t="s">
        <v>4</v>
      </c>
      <c r="J320" t="s">
        <v>4</v>
      </c>
      <c r="K320" t="s">
        <v>3</v>
      </c>
      <c r="L320" t="s">
        <v>6</v>
      </c>
      <c r="M320" t="s">
        <v>4</v>
      </c>
      <c r="N320" t="s">
        <v>4</v>
      </c>
      <c r="O320" t="s">
        <v>4</v>
      </c>
      <c r="P320" t="s">
        <v>5</v>
      </c>
      <c r="Q320" t="s">
        <v>12</v>
      </c>
      <c r="R320" t="s">
        <v>4</v>
      </c>
      <c r="S320" t="s">
        <v>4</v>
      </c>
      <c r="T320" t="s">
        <v>3</v>
      </c>
      <c r="U320" t="s">
        <v>4</v>
      </c>
      <c r="V320" t="s">
        <v>9</v>
      </c>
      <c r="W320" t="s">
        <v>9</v>
      </c>
      <c r="X320" t="s">
        <v>3</v>
      </c>
      <c r="Y320" t="s">
        <v>4</v>
      </c>
      <c r="Z320" t="s">
        <v>6</v>
      </c>
      <c r="AA320" t="s">
        <v>5</v>
      </c>
      <c r="AB320" t="s">
        <v>3</v>
      </c>
      <c r="AC320" t="s">
        <v>4</v>
      </c>
      <c r="AD320" t="s">
        <v>4</v>
      </c>
      <c r="AE320" s="3" t="s">
        <v>755</v>
      </c>
      <c r="AF320" s="3" t="str">
        <f>IF(ISNUMBER(SEARCH("Do nothing", Officials_Data[[#This Row],[Column1]])), "Yes", "No")</f>
        <v>No</v>
      </c>
      <c r="AG320" s="106" t="str">
        <f>IF(ISNUMBER(SEARCH("Talk to the colleague about his/her behavior", Officials_Data[[#This Row],[Column1]])), "Yes", "No")</f>
        <v>Yes</v>
      </c>
      <c r="AH320" s="106" t="str">
        <f>IF(ISNUMBER(SEARCH("Report immediately to direct supervisor", Officials_Data[[#This Row],[Column1]])), "Yes", "No")</f>
        <v>No</v>
      </c>
      <c r="AI320" s="108" t="str">
        <f>IF(ISNUMBER(SEARCH("Report immediately to internal investigation body", Officials_Data[[#This Row],[Column1]])), "Yes", "No")</f>
        <v>No</v>
      </c>
      <c r="AJ320" s="108" t="str">
        <f>IF(ISNUMBER(SEARCH("Report immediately to external investigation body", Officials_Data[[#This Row],[Column1]])), "Yes", "No")</f>
        <v>No</v>
      </c>
      <c r="AK320" s="108" t="s">
        <v>14</v>
      </c>
      <c r="AL320" s="108" t="s">
        <v>21</v>
      </c>
      <c r="AM320" s="108" t="s">
        <v>21</v>
      </c>
      <c r="AN320" s="108" t="s">
        <v>3</v>
      </c>
      <c r="AO320" s="108" t="s">
        <v>3</v>
      </c>
      <c r="AP320" s="108" t="s">
        <v>3</v>
      </c>
      <c r="AQ320" s="108" t="s">
        <v>3</v>
      </c>
      <c r="AR320" s="108"/>
      <c r="AS320" s="108" t="s">
        <v>6</v>
      </c>
      <c r="AT320" s="108" t="s">
        <v>3</v>
      </c>
      <c r="AU320" s="108" t="s">
        <v>4</v>
      </c>
      <c r="AV320" s="108" t="s">
        <v>3</v>
      </c>
      <c r="AW320" s="108" t="s">
        <v>3</v>
      </c>
      <c r="AX320" s="3" t="s">
        <v>4</v>
      </c>
      <c r="AY320" s="3" t="s">
        <v>3</v>
      </c>
      <c r="AZ320" s="3" t="s">
        <v>3</v>
      </c>
      <c r="BA320" s="3" t="s">
        <v>75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59999389629810485"/>
  </sheetPr>
  <dimension ref="B2:AU47"/>
  <sheetViews>
    <sheetView showGridLines="0" workbookViewId="0">
      <selection activeCell="AW4" sqref="AW4"/>
    </sheetView>
  </sheetViews>
  <sheetFormatPr defaultColWidth="8.5546875" defaultRowHeight="13.2"/>
  <cols>
    <col min="1" max="1" width="8.5546875" style="8"/>
    <col min="2" max="2" width="13.5546875" style="8" bestFit="1" customWidth="1"/>
    <col min="3" max="5" width="4.44140625" style="8" customWidth="1"/>
    <col min="6" max="6" width="11.6640625" style="8" customWidth="1"/>
    <col min="7" max="47" width="4.44140625" style="8" customWidth="1"/>
    <col min="48" max="16384" width="8.5546875" style="8"/>
  </cols>
  <sheetData>
    <row r="2" spans="2:47">
      <c r="B2" s="11" t="s">
        <v>76</v>
      </c>
      <c r="C2" s="109" t="s">
        <v>77</v>
      </c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</row>
    <row r="3" spans="2:47">
      <c r="B3" s="11" t="s">
        <v>78</v>
      </c>
      <c r="C3" s="109" t="s">
        <v>79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</row>
    <row r="4" spans="2:47">
      <c r="B4" s="11" t="s">
        <v>80</v>
      </c>
      <c r="C4" s="109" t="s">
        <v>81</v>
      </c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</row>
    <row r="5" spans="2:47">
      <c r="B5" s="11" t="s">
        <v>82</v>
      </c>
      <c r="C5" s="109" t="s">
        <v>83</v>
      </c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</row>
    <row r="6" spans="2:47">
      <c r="B6" s="11" t="s">
        <v>84</v>
      </c>
      <c r="C6" s="109" t="s">
        <v>85</v>
      </c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</row>
    <row r="7" spans="2:47">
      <c r="B7" s="11" t="s">
        <v>86</v>
      </c>
      <c r="C7" s="109" t="s">
        <v>87</v>
      </c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</row>
    <row r="8" spans="2:47">
      <c r="B8" s="11" t="s">
        <v>88</v>
      </c>
      <c r="C8" s="109" t="s">
        <v>89</v>
      </c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</row>
    <row r="9" spans="2:47">
      <c r="B9" s="11" t="s">
        <v>90</v>
      </c>
      <c r="C9" s="109" t="s">
        <v>91</v>
      </c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</row>
    <row r="10" spans="2:47">
      <c r="B10" s="11" t="s">
        <v>92</v>
      </c>
      <c r="C10" s="109" t="s">
        <v>93</v>
      </c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</row>
    <row r="11" spans="2:47">
      <c r="B11" s="11" t="s">
        <v>94</v>
      </c>
      <c r="C11" s="109" t="s">
        <v>95</v>
      </c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</row>
    <row r="12" spans="2:47">
      <c r="B12" s="11" t="s">
        <v>96</v>
      </c>
      <c r="C12" s="109" t="s">
        <v>97</v>
      </c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</row>
    <row r="13" spans="2:47">
      <c r="B13" s="11" t="s">
        <v>98</v>
      </c>
      <c r="C13" s="109" t="s">
        <v>99</v>
      </c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</row>
    <row r="14" spans="2:47">
      <c r="B14" s="11" t="s">
        <v>100</v>
      </c>
      <c r="C14" s="109" t="s">
        <v>101</v>
      </c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</row>
    <row r="15" spans="2:47">
      <c r="B15" s="11" t="s">
        <v>102</v>
      </c>
      <c r="C15" s="109" t="s">
        <v>103</v>
      </c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</row>
    <row r="16" spans="2:47">
      <c r="B16" s="11" t="s">
        <v>104</v>
      </c>
      <c r="C16" s="109" t="s">
        <v>105</v>
      </c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</row>
    <row r="17" spans="2:47">
      <c r="B17" s="11" t="s">
        <v>106</v>
      </c>
      <c r="C17" s="109" t="s">
        <v>107</v>
      </c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</row>
    <row r="18" spans="2:47">
      <c r="B18" s="11" t="s">
        <v>108</v>
      </c>
      <c r="C18" s="109" t="s">
        <v>109</v>
      </c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</row>
    <row r="19" spans="2:47">
      <c r="B19" s="11" t="s">
        <v>110</v>
      </c>
      <c r="C19" s="109" t="s">
        <v>111</v>
      </c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</row>
    <row r="20" spans="2:47">
      <c r="B20" s="11" t="s">
        <v>112</v>
      </c>
      <c r="C20" s="109" t="s">
        <v>113</v>
      </c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</row>
    <row r="21" spans="2:47">
      <c r="B21" s="11" t="s">
        <v>114</v>
      </c>
      <c r="C21" s="109" t="s">
        <v>115</v>
      </c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</row>
    <row r="22" spans="2:47">
      <c r="B22" s="11" t="s">
        <v>116</v>
      </c>
      <c r="C22" s="109" t="s">
        <v>117</v>
      </c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</row>
    <row r="23" spans="2:47">
      <c r="B23" s="11" t="s">
        <v>118</v>
      </c>
      <c r="C23" s="109" t="s">
        <v>119</v>
      </c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</row>
    <row r="24" spans="2:47">
      <c r="B24" s="11" t="s">
        <v>120</v>
      </c>
      <c r="C24" s="109" t="s">
        <v>121</v>
      </c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</row>
    <row r="25" spans="2:47">
      <c r="B25" s="11" t="s">
        <v>122</v>
      </c>
      <c r="C25" s="109" t="s">
        <v>123</v>
      </c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</row>
    <row r="26" spans="2:47">
      <c r="B26" s="42" t="s">
        <v>124</v>
      </c>
      <c r="C26" s="110" t="s">
        <v>125</v>
      </c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</row>
    <row r="27" spans="2:47">
      <c r="B27" s="42" t="s">
        <v>126</v>
      </c>
      <c r="C27" s="110" t="s">
        <v>127</v>
      </c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</row>
    <row r="28" spans="2:47">
      <c r="B28" s="42" t="s">
        <v>128</v>
      </c>
      <c r="C28" s="110" t="s">
        <v>129</v>
      </c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0"/>
      <c r="AU28" s="110"/>
    </row>
    <row r="29" spans="2:47">
      <c r="B29" s="42" t="s">
        <v>130</v>
      </c>
      <c r="C29" s="110" t="s">
        <v>131</v>
      </c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</row>
    <row r="30" spans="2:47">
      <c r="B30" s="42" t="s">
        <v>132</v>
      </c>
      <c r="C30" s="110" t="s">
        <v>133</v>
      </c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10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</row>
    <row r="31" spans="2:47">
      <c r="B31" s="11" t="s">
        <v>134</v>
      </c>
      <c r="C31" s="109" t="s">
        <v>135</v>
      </c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</row>
    <row r="32" spans="2:47">
      <c r="B32" s="11" t="s">
        <v>136</v>
      </c>
      <c r="C32" s="109" t="s">
        <v>137</v>
      </c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</row>
    <row r="33" spans="2:47">
      <c r="B33" s="11" t="s">
        <v>138</v>
      </c>
      <c r="C33" s="109" t="s">
        <v>139</v>
      </c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</row>
    <row r="34" spans="2:47">
      <c r="B34" s="11" t="s">
        <v>140</v>
      </c>
      <c r="C34" s="109" t="s">
        <v>141</v>
      </c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</row>
    <row r="35" spans="2:47">
      <c r="B35" s="11" t="s">
        <v>142</v>
      </c>
      <c r="C35" s="109" t="s">
        <v>143</v>
      </c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</row>
    <row r="36" spans="2:47">
      <c r="B36" s="11" t="s">
        <v>144</v>
      </c>
      <c r="C36" s="109" t="s">
        <v>145</v>
      </c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</row>
    <row r="37" spans="2:47">
      <c r="B37" s="11" t="s">
        <v>146</v>
      </c>
      <c r="C37" s="109" t="s">
        <v>147</v>
      </c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</row>
    <row r="38" spans="2:47">
      <c r="B38" s="11" t="s">
        <v>148</v>
      </c>
      <c r="C38" s="109" t="s">
        <v>149</v>
      </c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</row>
    <row r="39" spans="2:47">
      <c r="B39" s="11" t="s">
        <v>150</v>
      </c>
      <c r="C39" s="109" t="s">
        <v>149</v>
      </c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</row>
    <row r="40" spans="2:47">
      <c r="B40" s="11" t="s">
        <v>151</v>
      </c>
      <c r="C40" s="109" t="s">
        <v>152</v>
      </c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</row>
    <row r="41" spans="2:47">
      <c r="B41" s="11" t="s">
        <v>153</v>
      </c>
      <c r="C41" s="109" t="s">
        <v>154</v>
      </c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</row>
    <row r="42" spans="2:47">
      <c r="B42" s="11" t="s">
        <v>155</v>
      </c>
      <c r="C42" s="109" t="s">
        <v>156</v>
      </c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</row>
    <row r="43" spans="2:47">
      <c r="B43" s="11" t="s">
        <v>157</v>
      </c>
      <c r="C43" s="109" t="s">
        <v>158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</row>
    <row r="44" spans="2:47">
      <c r="B44" s="11" t="s">
        <v>159</v>
      </c>
      <c r="C44" s="109" t="s">
        <v>160</v>
      </c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</row>
    <row r="45" spans="2:47">
      <c r="B45" s="11" t="s">
        <v>161</v>
      </c>
      <c r="C45" s="109" t="s">
        <v>162</v>
      </c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</row>
    <row r="46" spans="2:47">
      <c r="B46" s="11" t="s">
        <v>163</v>
      </c>
      <c r="C46" s="109" t="s">
        <v>164</v>
      </c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</row>
    <row r="47" spans="2:47">
      <c r="B47" s="11" t="s">
        <v>165</v>
      </c>
      <c r="C47" s="109" t="s">
        <v>166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</row>
  </sheetData>
  <mergeCells count="46">
    <mergeCell ref="C2:AU2"/>
    <mergeCell ref="C14:AU14"/>
    <mergeCell ref="C3:AU3"/>
    <mergeCell ref="C4:AU4"/>
    <mergeCell ref="C5:AU5"/>
    <mergeCell ref="C6:AU6"/>
    <mergeCell ref="C7:AU7"/>
    <mergeCell ref="C8:AU8"/>
    <mergeCell ref="C9:AU9"/>
    <mergeCell ref="C10:AU10"/>
    <mergeCell ref="C11:AU11"/>
    <mergeCell ref="C12:AU12"/>
    <mergeCell ref="C13:AU13"/>
    <mergeCell ref="C26:AU26"/>
    <mergeCell ref="C15:AU15"/>
    <mergeCell ref="C16:AU16"/>
    <mergeCell ref="C17:AU17"/>
    <mergeCell ref="C18:AU18"/>
    <mergeCell ref="C19:AU19"/>
    <mergeCell ref="C20:AU20"/>
    <mergeCell ref="C21:AU21"/>
    <mergeCell ref="C22:AU22"/>
    <mergeCell ref="C23:AU23"/>
    <mergeCell ref="C24:AU24"/>
    <mergeCell ref="C25:AU25"/>
    <mergeCell ref="C37:AU37"/>
    <mergeCell ref="C27:AU27"/>
    <mergeCell ref="C28:AU28"/>
    <mergeCell ref="C29:AU29"/>
    <mergeCell ref="C30:AU30"/>
    <mergeCell ref="C31:AU31"/>
    <mergeCell ref="C32:AU32"/>
    <mergeCell ref="C33:AU33"/>
    <mergeCell ref="C34:AU34"/>
    <mergeCell ref="C35:AU35"/>
    <mergeCell ref="C36:AU36"/>
    <mergeCell ref="C44:AU44"/>
    <mergeCell ref="C45:AU45"/>
    <mergeCell ref="C46:AU46"/>
    <mergeCell ref="C47:AU47"/>
    <mergeCell ref="C38:AU38"/>
    <mergeCell ref="C39:AU39"/>
    <mergeCell ref="C40:AU40"/>
    <mergeCell ref="C41:AU41"/>
    <mergeCell ref="C42:AU42"/>
    <mergeCell ref="C43:AU43"/>
  </mergeCells>
  <pageMargins left="0.7" right="0.7" top="0.75" bottom="0.75" header="0.3" footer="0.3"/>
  <pageSetup paperSize="9" orientation="portrait" horizontalDpi="3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5">
    <tabColor theme="3" tint="0.59999389629810485"/>
  </sheetPr>
  <dimension ref="A1:G63"/>
  <sheetViews>
    <sheetView showGridLines="0" zoomScale="90" zoomScaleNormal="90" workbookViewId="0">
      <selection activeCell="G26" sqref="G26"/>
    </sheetView>
  </sheetViews>
  <sheetFormatPr defaultColWidth="9.109375" defaultRowHeight="13.2"/>
  <cols>
    <col min="1" max="1" width="13.21875" style="8" bestFit="1" customWidth="1"/>
    <col min="2" max="2" width="11.88671875" style="8" bestFit="1" customWidth="1"/>
    <col min="3" max="3" width="11.21875" style="8" bestFit="1" customWidth="1"/>
    <col min="4" max="4" width="15" style="8" bestFit="1" customWidth="1"/>
    <col min="5" max="5" width="11.44140625" style="8" customWidth="1"/>
    <col min="6" max="6" width="8" style="8" customWidth="1"/>
    <col min="7" max="7" width="11" style="8" customWidth="1"/>
    <col min="8" max="8" width="9.88671875" style="8" customWidth="1"/>
    <col min="9" max="9" width="11.88671875" style="8" customWidth="1"/>
    <col min="10" max="10" width="4.5546875" style="8" customWidth="1"/>
    <col min="11" max="11" width="12.88671875" style="8" customWidth="1"/>
    <col min="12" max="12" width="11.44140625" style="8" customWidth="1"/>
    <col min="13" max="13" width="11" style="8" bestFit="1" customWidth="1"/>
    <col min="14" max="15" width="9.88671875" style="8" bestFit="1" customWidth="1"/>
    <col min="16" max="16" width="8.5546875" style="8" customWidth="1"/>
    <col min="17" max="18" width="13.5546875" style="8" bestFit="1" customWidth="1"/>
    <col min="19" max="19" width="16.88671875" style="8" bestFit="1" customWidth="1"/>
    <col min="20" max="21" width="6.5546875" style="8" customWidth="1"/>
    <col min="22" max="22" width="9.5546875" style="8" bestFit="1" customWidth="1"/>
    <col min="23" max="23" width="12.88671875" style="8" bestFit="1" customWidth="1"/>
    <col min="24" max="24" width="11.44140625" style="8" bestFit="1" customWidth="1"/>
    <col min="25" max="16384" width="9.109375" style="8"/>
  </cols>
  <sheetData>
    <row r="1" spans="1:7" ht="19.2">
      <c r="A1" s="5" t="s">
        <v>167</v>
      </c>
      <c r="B1" s="1"/>
      <c r="G1" s="2"/>
    </row>
    <row r="2" spans="1:7" ht="14.4">
      <c r="A2"/>
      <c r="B2"/>
    </row>
    <row r="3" spans="1:7">
      <c r="A3" s="11" t="s">
        <v>23</v>
      </c>
      <c r="B3" s="11" t="s">
        <v>754</v>
      </c>
    </row>
    <row r="5" spans="1:7" ht="14.4">
      <c r="A5" s="11" t="s">
        <v>24</v>
      </c>
      <c r="B5" s="11" t="s">
        <v>25</v>
      </c>
      <c r="C5" s="11" t="s">
        <v>26</v>
      </c>
      <c r="D5"/>
    </row>
    <row r="6" spans="1:7" ht="14.4">
      <c r="A6" s="55" t="s">
        <v>74</v>
      </c>
      <c r="B6" s="55" t="s">
        <v>346</v>
      </c>
      <c r="C6" s="3" t="s">
        <v>22</v>
      </c>
      <c r="D6"/>
    </row>
    <row r="7" spans="1:7" ht="14.4">
      <c r="A7" s="55"/>
      <c r="B7" s="55"/>
      <c r="C7" s="3" t="s">
        <v>21</v>
      </c>
      <c r="D7"/>
    </row>
    <row r="8" spans="1:7" ht="14.4">
      <c r="A8" s="55"/>
      <c r="B8" s="55" t="s">
        <v>347</v>
      </c>
      <c r="C8" s="3" t="s">
        <v>22</v>
      </c>
      <c r="D8"/>
    </row>
    <row r="9" spans="1:7" ht="14.4">
      <c r="A9" s="55"/>
      <c r="B9" s="55"/>
      <c r="C9" s="3" t="s">
        <v>21</v>
      </c>
      <c r="D9"/>
    </row>
    <row r="10" spans="1:7" ht="14.4">
      <c r="A10" s="55"/>
      <c r="B10" s="55" t="s">
        <v>350</v>
      </c>
      <c r="C10" s="3" t="s">
        <v>22</v>
      </c>
      <c r="D10"/>
    </row>
    <row r="11" spans="1:7" ht="14.4">
      <c r="A11" s="55"/>
      <c r="B11" s="55"/>
      <c r="C11" s="3" t="s">
        <v>21</v>
      </c>
      <c r="D11"/>
    </row>
    <row r="12" spans="1:7" ht="14.4">
      <c r="A12" s="55" t="s">
        <v>72</v>
      </c>
      <c r="B12" s="55" t="s">
        <v>346</v>
      </c>
      <c r="C12" s="3" t="s">
        <v>22</v>
      </c>
      <c r="D12"/>
    </row>
    <row r="13" spans="1:7" ht="14.4">
      <c r="A13" s="55"/>
      <c r="B13" s="55"/>
      <c r="C13" s="3" t="s">
        <v>21</v>
      </c>
      <c r="D13"/>
    </row>
    <row r="14" spans="1:7" ht="14.4">
      <c r="A14" s="55"/>
      <c r="B14" s="55" t="s">
        <v>347</v>
      </c>
      <c r="C14" s="3" t="s">
        <v>22</v>
      </c>
      <c r="D14"/>
    </row>
    <row r="15" spans="1:7" ht="14.4">
      <c r="A15" s="55"/>
      <c r="B15" s="55"/>
      <c r="C15" s="3" t="s">
        <v>21</v>
      </c>
      <c r="D15"/>
    </row>
    <row r="16" spans="1:7" ht="14.4">
      <c r="A16" s="55"/>
      <c r="B16" s="55" t="s">
        <v>350</v>
      </c>
      <c r="C16" s="3" t="s">
        <v>22</v>
      </c>
      <c r="D16"/>
    </row>
    <row r="17" spans="1:4" ht="14.4">
      <c r="A17" s="55"/>
      <c r="B17" s="55"/>
      <c r="C17" s="3" t="s">
        <v>21</v>
      </c>
      <c r="D17"/>
    </row>
    <row r="18" spans="1:4" ht="14.4">
      <c r="A18" s="55" t="s">
        <v>757</v>
      </c>
      <c r="B18" s="3" t="s">
        <v>347</v>
      </c>
      <c r="C18" s="3" t="s">
        <v>22</v>
      </c>
      <c r="D18"/>
    </row>
    <row r="19" spans="1:4" ht="14.4">
      <c r="A19" s="11" t="s">
        <v>169</v>
      </c>
      <c r="B19" s="11"/>
      <c r="C19" s="11"/>
      <c r="D19"/>
    </row>
    <row r="20" spans="1:4" s="1" customFormat="1" ht="14.4">
      <c r="A20"/>
      <c r="B20"/>
      <c r="C20"/>
      <c r="D20"/>
    </row>
    <row r="21" spans="1:4" s="1" customFormat="1" ht="14.4">
      <c r="A21"/>
      <c r="B21"/>
      <c r="C21"/>
      <c r="D21"/>
    </row>
    <row r="22" spans="1:4" ht="14.4">
      <c r="A22"/>
      <c r="B22"/>
      <c r="C22"/>
      <c r="D22"/>
    </row>
    <row r="23" spans="1:4" ht="14.4">
      <c r="A23"/>
      <c r="B23"/>
      <c r="C23"/>
      <c r="D23"/>
    </row>
    <row r="24" spans="1:4" ht="14.4">
      <c r="A24"/>
      <c r="B24"/>
      <c r="C24"/>
      <c r="D24"/>
    </row>
    <row r="25" spans="1:4" ht="14.4">
      <c r="A25"/>
      <c r="B25"/>
      <c r="C25"/>
      <c r="D25"/>
    </row>
    <row r="26" spans="1:4" s="1" customFormat="1" ht="14.4">
      <c r="A26"/>
      <c r="B26"/>
      <c r="C26"/>
      <c r="D26"/>
    </row>
    <row r="27" spans="1:4" s="1" customFormat="1" ht="14.4">
      <c r="A27"/>
      <c r="B27"/>
      <c r="C27"/>
      <c r="D27"/>
    </row>
    <row r="28" spans="1:4" s="1" customFormat="1" ht="14.4">
      <c r="A28"/>
      <c r="B28"/>
      <c r="C28"/>
      <c r="D28"/>
    </row>
    <row r="29" spans="1:4" ht="14.4">
      <c r="A29"/>
      <c r="B29"/>
      <c r="C29"/>
      <c r="D29"/>
    </row>
    <row r="30" spans="1:4" ht="14.4">
      <c r="A30"/>
      <c r="B30"/>
      <c r="C30"/>
      <c r="D30"/>
    </row>
    <row r="31" spans="1:4" ht="14.4">
      <c r="A31"/>
      <c r="B31"/>
      <c r="C31"/>
      <c r="D31"/>
    </row>
    <row r="32" spans="1:4" ht="14.4">
      <c r="A32"/>
      <c r="B32"/>
      <c r="C32"/>
      <c r="D32"/>
    </row>
    <row r="33" spans="1:4" ht="14.4">
      <c r="A33"/>
      <c r="B33"/>
      <c r="C33"/>
      <c r="D33"/>
    </row>
    <row r="34" spans="1:4" ht="14.4">
      <c r="A34"/>
      <c r="B34"/>
      <c r="C34" s="25"/>
      <c r="D34" s="25"/>
    </row>
    <row r="35" spans="1:4">
      <c r="A35" s="11" t="s">
        <v>23</v>
      </c>
      <c r="B35" s="11" t="s">
        <v>168</v>
      </c>
    </row>
    <row r="37" spans="1:4" ht="27">
      <c r="A37" s="11" t="s">
        <v>24</v>
      </c>
      <c r="B37" s="11" t="s">
        <v>170</v>
      </c>
      <c r="C37" s="54" t="s">
        <v>171</v>
      </c>
      <c r="D37"/>
    </row>
    <row r="38" spans="1:4" ht="14.4">
      <c r="A38" s="72" t="s">
        <v>74</v>
      </c>
      <c r="B38" s="100">
        <v>134</v>
      </c>
      <c r="C38" s="26">
        <v>0.42006269592476492</v>
      </c>
      <c r="D38"/>
    </row>
    <row r="39" spans="1:4" ht="14.4">
      <c r="A39" s="72" t="s">
        <v>72</v>
      </c>
      <c r="B39" s="100">
        <v>183</v>
      </c>
      <c r="C39" s="26">
        <v>0.57366771159874608</v>
      </c>
      <c r="D39"/>
    </row>
    <row r="40" spans="1:4" ht="14.4">
      <c r="A40" s="72" t="s">
        <v>757</v>
      </c>
      <c r="B40" s="100">
        <v>2</v>
      </c>
      <c r="C40" s="26">
        <v>6.269592476489028E-3</v>
      </c>
      <c r="D40"/>
    </row>
    <row r="41" spans="1:4" ht="14.4">
      <c r="A41" s="14" t="s">
        <v>169</v>
      </c>
      <c r="B41" s="99">
        <v>319</v>
      </c>
      <c r="C41" s="15">
        <v>1</v>
      </c>
      <c r="D41"/>
    </row>
    <row r="42" spans="1:4" ht="14.4">
      <c r="A42"/>
      <c r="B42"/>
      <c r="C42"/>
    </row>
    <row r="43" spans="1:4" ht="14.4">
      <c r="A43"/>
      <c r="B43"/>
      <c r="C43"/>
    </row>
    <row r="45" spans="1:4" ht="14.4">
      <c r="A45"/>
      <c r="B45"/>
    </row>
    <row r="46" spans="1:4">
      <c r="A46" s="11" t="s">
        <v>23</v>
      </c>
      <c r="B46" s="11" t="s">
        <v>168</v>
      </c>
    </row>
    <row r="47" spans="1:4" s="1" customFormat="1">
      <c r="A47" s="8"/>
      <c r="B47" s="8"/>
      <c r="C47" s="8"/>
      <c r="D47" s="8"/>
    </row>
    <row r="48" spans="1:4" s="1" customFormat="1" ht="26.4">
      <c r="A48" s="11" t="s">
        <v>25</v>
      </c>
      <c r="B48" s="54" t="s">
        <v>172</v>
      </c>
      <c r="C48" s="54" t="s">
        <v>173</v>
      </c>
      <c r="D48" s="8"/>
    </row>
    <row r="49" spans="1:4">
      <c r="A49" s="104" t="s">
        <v>346</v>
      </c>
      <c r="B49" s="98">
        <v>58</v>
      </c>
      <c r="C49" s="13">
        <v>0.18181818181818182</v>
      </c>
    </row>
    <row r="50" spans="1:4">
      <c r="A50" s="104" t="s">
        <v>347</v>
      </c>
      <c r="B50" s="98">
        <v>135</v>
      </c>
      <c r="C50" s="13">
        <v>0.42319749216300939</v>
      </c>
    </row>
    <row r="51" spans="1:4">
      <c r="A51" s="104" t="s">
        <v>350</v>
      </c>
      <c r="B51" s="98">
        <v>126</v>
      </c>
      <c r="C51" s="13">
        <v>0.39498432601880878</v>
      </c>
    </row>
    <row r="52" spans="1:4">
      <c r="A52" s="14" t="s">
        <v>169</v>
      </c>
      <c r="B52" s="99">
        <v>319</v>
      </c>
      <c r="C52" s="15">
        <v>1</v>
      </c>
    </row>
    <row r="53" spans="1:4" ht="14.4">
      <c r="A53"/>
      <c r="B53"/>
      <c r="C53"/>
      <c r="D53" s="1"/>
    </row>
    <row r="54" spans="1:4" ht="14.4">
      <c r="A54"/>
      <c r="B54"/>
      <c r="C54"/>
      <c r="D54" s="1"/>
    </row>
    <row r="55" spans="1:4" ht="14.4">
      <c r="A55"/>
      <c r="B55"/>
      <c r="C55"/>
    </row>
    <row r="56" spans="1:4">
      <c r="A56" s="27"/>
      <c r="B56" s="25"/>
      <c r="C56" s="28"/>
    </row>
    <row r="57" spans="1:4" ht="14.4">
      <c r="A57"/>
      <c r="B57"/>
      <c r="C57" s="29"/>
    </row>
    <row r="58" spans="1:4">
      <c r="A58" s="11" t="s">
        <v>23</v>
      </c>
      <c r="B58" s="11" t="s">
        <v>168</v>
      </c>
    </row>
    <row r="60" spans="1:4" ht="26.4">
      <c r="A60" s="11" t="s">
        <v>26</v>
      </c>
      <c r="B60" s="54" t="s">
        <v>174</v>
      </c>
      <c r="C60" s="54" t="s">
        <v>175</v>
      </c>
    </row>
    <row r="61" spans="1:4">
      <c r="A61" s="104" t="s">
        <v>21</v>
      </c>
      <c r="B61" s="98">
        <v>77</v>
      </c>
      <c r="C61" s="13">
        <v>0.2413793103448276</v>
      </c>
    </row>
    <row r="62" spans="1:4">
      <c r="A62" s="104" t="s">
        <v>22</v>
      </c>
      <c r="B62" s="98">
        <v>242</v>
      </c>
      <c r="C62" s="13">
        <v>0.75862068965517238</v>
      </c>
    </row>
    <row r="63" spans="1:4">
      <c r="A63" s="14" t="s">
        <v>169</v>
      </c>
      <c r="B63" s="99">
        <v>319</v>
      </c>
      <c r="C63" s="15">
        <v>1</v>
      </c>
    </row>
  </sheetData>
  <pageMargins left="0.7" right="0.7" top="0.75" bottom="0.75" header="0.3" footer="0.3"/>
  <pageSetup orientation="portrait" r:id="rId5"/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6">
    <tabColor theme="3" tint="-0.249977111117893"/>
  </sheetPr>
  <dimension ref="A1:S142"/>
  <sheetViews>
    <sheetView showGridLines="0" zoomScale="85" zoomScaleNormal="85" workbookViewId="0">
      <selection activeCell="B13" sqref="B13"/>
    </sheetView>
  </sheetViews>
  <sheetFormatPr defaultColWidth="9.109375" defaultRowHeight="13.2"/>
  <cols>
    <col min="1" max="1" width="21.21875" style="8" bestFit="1" customWidth="1"/>
    <col min="2" max="2" width="22.44140625" style="8" bestFit="1" customWidth="1"/>
    <col min="3" max="3" width="25.6640625" style="8" bestFit="1" customWidth="1"/>
    <col min="4" max="4" width="19.44140625" style="8" bestFit="1" customWidth="1"/>
    <col min="5" max="5" width="17.44140625" style="8" bestFit="1" customWidth="1"/>
    <col min="6" max="6" width="2.6640625" style="8" customWidth="1"/>
    <col min="7" max="7" width="19.109375" style="8" bestFit="1" customWidth="1"/>
    <col min="8" max="9" width="19.109375" style="8" customWidth="1"/>
    <col min="10" max="10" width="3" style="8" customWidth="1"/>
    <col min="11" max="12" width="19.109375" style="8" customWidth="1"/>
    <col min="13" max="13" width="11.5546875" style="8" bestFit="1" customWidth="1"/>
    <col min="14" max="16384" width="9.109375" style="8"/>
  </cols>
  <sheetData>
    <row r="1" spans="1:19" ht="22.8">
      <c r="A1" s="5" t="s">
        <v>176</v>
      </c>
      <c r="B1" s="5" t="s">
        <v>177</v>
      </c>
      <c r="C1" s="6"/>
      <c r="E1" s="2"/>
      <c r="F1" s="2"/>
    </row>
    <row r="2" spans="1:19" s="6" customFormat="1" ht="22.8">
      <c r="R2" s="5"/>
      <c r="S2" s="5"/>
    </row>
    <row r="3" spans="1:19" s="7" customFormat="1" ht="12" customHeight="1"/>
    <row r="4" spans="1:19">
      <c r="A4" s="7"/>
      <c r="F4" s="75"/>
      <c r="J4" s="75"/>
    </row>
    <row r="5" spans="1:19" ht="26.4">
      <c r="A5" s="61" t="s">
        <v>177</v>
      </c>
      <c r="B5" s="62" t="s">
        <v>178</v>
      </c>
      <c r="C5" s="75"/>
      <c r="D5" s="75"/>
      <c r="E5" s="75"/>
      <c r="F5" s="75"/>
      <c r="G5" s="75"/>
      <c r="H5" s="76"/>
      <c r="I5" s="75"/>
      <c r="J5" s="75"/>
      <c r="K5" s="75"/>
      <c r="L5" s="75"/>
    </row>
    <row r="6" spans="1:19" ht="14.4">
      <c r="A6" s="22" t="str">
        <f>D22</f>
        <v>Integrity as Priority</v>
      </c>
      <c r="B6" s="23">
        <f>SUMPRODUCT(B23:B26,D23:D26)/SUM(B23:B26)</f>
        <v>2.1943573667711598</v>
      </c>
      <c r="C6" s="75"/>
      <c r="D6" s="63"/>
      <c r="E6" s="63"/>
      <c r="F6" s="63"/>
      <c r="G6" s="63"/>
      <c r="H6" s="63"/>
      <c r="I6" s="63"/>
      <c r="J6" s="63"/>
      <c r="K6" s="63"/>
      <c r="L6" s="63"/>
    </row>
    <row r="7" spans="1:19" ht="28.8">
      <c r="A7" s="19" t="str">
        <f>D40</f>
        <v>Positive Example - Supervisors</v>
      </c>
      <c r="B7" s="20">
        <f>SUMPRODUCT(B41:B44,D41:D44)/SUM(B41:B44)</f>
        <v>2.2695924764890281</v>
      </c>
      <c r="C7" s="75"/>
      <c r="D7" s="63"/>
      <c r="E7" s="63"/>
      <c r="F7" s="63"/>
      <c r="G7" s="63"/>
      <c r="H7" s="63"/>
      <c r="I7" s="63"/>
      <c r="J7" s="63"/>
      <c r="K7" s="63"/>
      <c r="L7" s="63"/>
    </row>
    <row r="8" spans="1:19" ht="28.8">
      <c r="A8" s="24" t="str">
        <f>D58</f>
        <v>Positive Example - Senior Management</v>
      </c>
      <c r="B8" s="23">
        <f>SUMPRODUCT(B59:B62,D59:D62)/SUM(B59:B62)</f>
        <v>2.0532915360501569</v>
      </c>
      <c r="C8" s="75"/>
      <c r="D8" s="63"/>
      <c r="E8" s="63"/>
      <c r="F8" s="63"/>
      <c r="G8" s="63"/>
      <c r="H8" s="63"/>
      <c r="I8" s="63"/>
      <c r="J8" s="63"/>
      <c r="K8" s="63"/>
      <c r="L8" s="63"/>
    </row>
    <row r="9" spans="1:19" ht="28.8">
      <c r="A9" s="19" t="str">
        <f>D76</f>
        <v>Clarity of Expected Behaviours</v>
      </c>
      <c r="B9" s="20">
        <f>SUMPRODUCT(B77:B80,D77:D80)/SUM(B77:B80)</f>
        <v>2.5047021943573666</v>
      </c>
      <c r="C9" s="75"/>
      <c r="D9" s="63"/>
      <c r="E9" s="63"/>
      <c r="F9" s="63"/>
      <c r="G9" s="63"/>
      <c r="H9" s="63"/>
      <c r="I9" s="63"/>
      <c r="J9" s="63"/>
      <c r="K9" s="63"/>
      <c r="L9" s="63"/>
    </row>
    <row r="10" spans="1:19" ht="28.8">
      <c r="A10" s="24" t="str">
        <f>D94</f>
        <v>Knowledge of Reporting Procedure</v>
      </c>
      <c r="B10" s="23">
        <f>SUMPRODUCT(B95:B98,D95:D98)/SUM(B95:B98)</f>
        <v>2.1661442006269591</v>
      </c>
      <c r="C10" s="75"/>
      <c r="D10" s="63"/>
      <c r="E10" s="63"/>
      <c r="F10" s="63"/>
      <c r="G10" s="63"/>
      <c r="H10" s="63"/>
      <c r="I10" s="63"/>
      <c r="J10" s="63"/>
      <c r="K10" s="63"/>
      <c r="L10" s="63"/>
    </row>
    <row r="11" spans="1:19" ht="28.8">
      <c r="A11" s="19" t="str">
        <f>D112</f>
        <v>Encouragement to  Report</v>
      </c>
      <c r="B11" s="20">
        <f>SUMPRODUCT(B113:B116,D113:D116)/SUM(B113:B116)</f>
        <v>2.1786833855799372</v>
      </c>
      <c r="C11" s="75"/>
      <c r="D11" s="63"/>
      <c r="E11" s="63"/>
      <c r="F11" s="63"/>
      <c r="G11" s="63"/>
      <c r="H11" s="63"/>
      <c r="I11" s="63"/>
      <c r="J11" s="63"/>
      <c r="K11" s="63"/>
      <c r="L11" s="63"/>
    </row>
    <row r="12" spans="1:19" ht="28.8">
      <c r="A12" s="24" t="str">
        <f>D130</f>
        <v>Action to Promote Integrity</v>
      </c>
      <c r="B12" s="23">
        <f>SUMPRODUCT(B131:B134,D131:D134)/SUM(B131:B134)</f>
        <v>2.0689655172413794</v>
      </c>
      <c r="C12" s="75"/>
      <c r="D12" s="63"/>
      <c r="E12" s="63"/>
      <c r="F12" s="63"/>
      <c r="G12" s="63"/>
      <c r="H12" s="63"/>
      <c r="I12" s="63"/>
      <c r="J12" s="63"/>
      <c r="K12" s="63"/>
      <c r="L12" s="63"/>
    </row>
    <row r="13" spans="1:19">
      <c r="A13" s="21" t="s">
        <v>179</v>
      </c>
      <c r="B13" s="41">
        <f>AVERAGE(B6:B12)</f>
        <v>2.2051052395879984</v>
      </c>
      <c r="C13" s="75"/>
      <c r="D13" s="63"/>
      <c r="E13" s="63"/>
      <c r="F13" s="63"/>
      <c r="G13" s="63"/>
      <c r="H13" s="63"/>
      <c r="I13" s="63"/>
      <c r="J13" s="63"/>
      <c r="K13" s="63"/>
      <c r="L13" s="63"/>
    </row>
    <row r="14" spans="1:19">
      <c r="D14" s="63"/>
      <c r="E14" s="63"/>
      <c r="F14" s="63"/>
      <c r="G14" s="63"/>
      <c r="H14" s="63"/>
      <c r="I14" s="63"/>
      <c r="J14" s="63"/>
      <c r="K14" s="63"/>
      <c r="L14" s="63"/>
    </row>
    <row r="15" spans="1:19" ht="52.8">
      <c r="A15" s="9" t="s">
        <v>76</v>
      </c>
      <c r="B15" s="10" t="s">
        <v>77</v>
      </c>
    </row>
    <row r="16" spans="1:19" ht="14.4">
      <c r="A16"/>
      <c r="B16"/>
    </row>
    <row r="17" spans="1:13">
      <c r="A17" s="11" t="s">
        <v>23</v>
      </c>
      <c r="B17" s="11" t="s">
        <v>168</v>
      </c>
    </row>
    <row r="18" spans="1:13">
      <c r="A18" s="11" t="s">
        <v>24</v>
      </c>
      <c r="B18" s="11" t="s">
        <v>168</v>
      </c>
    </row>
    <row r="19" spans="1:13">
      <c r="A19" s="11" t="s">
        <v>25</v>
      </c>
      <c r="B19" s="11" t="s">
        <v>168</v>
      </c>
    </row>
    <row r="20" spans="1:13">
      <c r="A20" s="11" t="s">
        <v>26</v>
      </c>
      <c r="B20" s="11" t="s">
        <v>168</v>
      </c>
    </row>
    <row r="21" spans="1:13">
      <c r="A21" s="92"/>
      <c r="D21" s="75"/>
      <c r="E21" s="75"/>
      <c r="F21" s="75"/>
      <c r="G21" s="75"/>
    </row>
    <row r="22" spans="1:13" ht="14.4">
      <c r="A22" s="73" t="s">
        <v>180</v>
      </c>
      <c r="B22" s="73" t="s">
        <v>181</v>
      </c>
      <c r="C22" s="73" t="s">
        <v>182</v>
      </c>
      <c r="D22" s="75" t="s">
        <v>183</v>
      </c>
      <c r="E22" s="75"/>
      <c r="F22" s="75"/>
      <c r="G22" s="75"/>
      <c r="H22"/>
      <c r="I22"/>
      <c r="J22"/>
      <c r="K22"/>
      <c r="L22"/>
      <c r="M22"/>
    </row>
    <row r="23" spans="1:13" ht="14.4">
      <c r="A23" s="104" t="s">
        <v>3</v>
      </c>
      <c r="B23" s="98">
        <v>124</v>
      </c>
      <c r="C23" s="13">
        <v>0.38871473354231972</v>
      </c>
      <c r="D23" s="75">
        <f>VLOOKUP(A23,Priority[],2,FALSE)</f>
        <v>3</v>
      </c>
      <c r="E23" s="75"/>
      <c r="F23" s="75"/>
      <c r="G23" s="75"/>
      <c r="H23"/>
      <c r="I23"/>
      <c r="J23"/>
      <c r="K23"/>
      <c r="L23"/>
      <c r="M23"/>
    </row>
    <row r="24" spans="1:13" ht="14.4">
      <c r="A24" s="104" t="s">
        <v>4</v>
      </c>
      <c r="B24" s="98">
        <v>142</v>
      </c>
      <c r="C24" s="13">
        <v>0.44514106583072099</v>
      </c>
      <c r="D24" s="75">
        <f>VLOOKUP(A24,Priority[],2,FALSE)</f>
        <v>2</v>
      </c>
      <c r="E24" s="75"/>
      <c r="F24" s="75"/>
      <c r="G24" s="75"/>
      <c r="H24"/>
      <c r="I24"/>
      <c r="J24"/>
      <c r="K24"/>
      <c r="L24"/>
      <c r="M24"/>
    </row>
    <row r="25" spans="1:13" ht="14.4">
      <c r="A25" s="104" t="s">
        <v>5</v>
      </c>
      <c r="B25" s="98">
        <v>44</v>
      </c>
      <c r="C25" s="13">
        <v>0.13793103448275862</v>
      </c>
      <c r="D25" s="75">
        <f>VLOOKUP(A25,Priority[],2,FALSE)</f>
        <v>1</v>
      </c>
      <c r="E25" s="75"/>
      <c r="F25" s="75"/>
      <c r="G25" s="75"/>
      <c r="H25"/>
      <c r="I25"/>
      <c r="J25"/>
      <c r="K25"/>
      <c r="L25"/>
      <c r="M25"/>
    </row>
    <row r="26" spans="1:13">
      <c r="A26" s="104" t="s">
        <v>6</v>
      </c>
      <c r="B26" s="98">
        <v>9</v>
      </c>
      <c r="C26" s="13">
        <v>2.8213166144200628E-2</v>
      </c>
      <c r="D26" s="75">
        <f>VLOOKUP(A26,Priority[],2,FALSE)</f>
        <v>0</v>
      </c>
      <c r="E26" s="75"/>
      <c r="F26" s="75"/>
      <c r="G26" s="75"/>
    </row>
    <row r="27" spans="1:13">
      <c r="A27" s="14" t="s">
        <v>169</v>
      </c>
      <c r="B27" s="99">
        <v>319</v>
      </c>
      <c r="C27" s="15">
        <v>1</v>
      </c>
      <c r="D27" s="75"/>
      <c r="E27" s="75"/>
      <c r="F27" s="75"/>
      <c r="G27" s="75"/>
    </row>
    <row r="28" spans="1:13" ht="14.4">
      <c r="A28"/>
      <c r="B28"/>
      <c r="C28"/>
      <c r="D28" s="75"/>
      <c r="E28" s="75"/>
      <c r="F28" s="75"/>
      <c r="G28" s="75"/>
    </row>
    <row r="29" spans="1:13" ht="14.4">
      <c r="A29"/>
      <c r="B29"/>
      <c r="C29"/>
      <c r="D29" s="75"/>
      <c r="E29" s="75"/>
      <c r="F29" s="75"/>
      <c r="G29" s="75"/>
    </row>
    <row r="30" spans="1:13">
      <c r="D30" s="75"/>
      <c r="E30" s="75"/>
      <c r="F30" s="75"/>
      <c r="G30" s="75"/>
    </row>
    <row r="31" spans="1:13">
      <c r="D31" s="75"/>
      <c r="E31" s="75"/>
      <c r="F31" s="75"/>
      <c r="G31" s="75"/>
    </row>
    <row r="32" spans="1:13">
      <c r="D32" s="75"/>
      <c r="E32" s="75"/>
      <c r="F32" s="75"/>
      <c r="G32" s="75"/>
    </row>
    <row r="33" spans="1:6" ht="39.6">
      <c r="A33" s="9" t="s">
        <v>184</v>
      </c>
      <c r="B33" s="10" t="s">
        <v>79</v>
      </c>
      <c r="E33" s="75"/>
    </row>
    <row r="34" spans="1:6" ht="14.4">
      <c r="A34"/>
      <c r="B34"/>
      <c r="E34" s="75"/>
    </row>
    <row r="35" spans="1:6">
      <c r="A35" s="71" t="s">
        <v>23</v>
      </c>
      <c r="B35" s="11" t="s">
        <v>754</v>
      </c>
      <c r="E35" s="75"/>
    </row>
    <row r="36" spans="1:6">
      <c r="A36" s="11" t="s">
        <v>24</v>
      </c>
      <c r="B36" s="11" t="s">
        <v>168</v>
      </c>
      <c r="E36" s="75"/>
    </row>
    <row r="37" spans="1:6">
      <c r="A37" s="11" t="s">
        <v>25</v>
      </c>
      <c r="B37" s="11" t="s">
        <v>168</v>
      </c>
      <c r="E37" s="75"/>
    </row>
    <row r="38" spans="1:6">
      <c r="A38" s="11" t="s">
        <v>26</v>
      </c>
      <c r="B38" s="11" t="s">
        <v>168</v>
      </c>
      <c r="E38" s="75"/>
    </row>
    <row r="39" spans="1:6">
      <c r="A39" s="101"/>
      <c r="B39" s="25"/>
    </row>
    <row r="40" spans="1:6">
      <c r="A40" s="73" t="s">
        <v>180</v>
      </c>
      <c r="B40" s="73" t="s">
        <v>185</v>
      </c>
      <c r="C40" s="73" t="s">
        <v>186</v>
      </c>
      <c r="D40" s="75" t="s">
        <v>187</v>
      </c>
      <c r="E40" s="75"/>
      <c r="F40" s="75"/>
    </row>
    <row r="41" spans="1:6">
      <c r="A41" s="104" t="s">
        <v>3</v>
      </c>
      <c r="B41" s="98">
        <v>145</v>
      </c>
      <c r="C41" s="13">
        <v>0.45454545454545453</v>
      </c>
      <c r="D41" s="75">
        <f>VLOOKUP(A41,Priority[],2,FALSE)</f>
        <v>3</v>
      </c>
      <c r="E41" s="75"/>
      <c r="F41" s="75"/>
    </row>
    <row r="42" spans="1:6">
      <c r="A42" s="104" t="s">
        <v>4</v>
      </c>
      <c r="B42" s="98">
        <v>129</v>
      </c>
      <c r="C42" s="13">
        <v>0.40438871473354232</v>
      </c>
      <c r="D42" s="75">
        <f>VLOOKUP(A42,Priority[],2,FALSE)</f>
        <v>2</v>
      </c>
      <c r="E42" s="75"/>
      <c r="F42" s="75"/>
    </row>
    <row r="43" spans="1:6">
      <c r="A43" s="104" t="s">
        <v>5</v>
      </c>
      <c r="B43" s="98">
        <v>31</v>
      </c>
      <c r="C43" s="13">
        <v>9.7178683385579931E-2</v>
      </c>
      <c r="D43" s="75">
        <f>VLOOKUP(A43,Priority[],2,FALSE)</f>
        <v>1</v>
      </c>
      <c r="E43" s="75"/>
      <c r="F43" s="75"/>
    </row>
    <row r="44" spans="1:6">
      <c r="A44" s="104" t="s">
        <v>6</v>
      </c>
      <c r="B44" s="98">
        <v>14</v>
      </c>
      <c r="C44" s="13">
        <v>4.3887147335423198E-2</v>
      </c>
      <c r="D44" s="75">
        <f>VLOOKUP(A44,Priority[],2,FALSE)</f>
        <v>0</v>
      </c>
      <c r="E44" s="75"/>
      <c r="F44" s="75"/>
    </row>
    <row r="45" spans="1:6">
      <c r="A45" s="14" t="s">
        <v>169</v>
      </c>
      <c r="B45" s="99">
        <v>319</v>
      </c>
      <c r="C45" s="15">
        <v>1</v>
      </c>
      <c r="D45" s="75"/>
      <c r="E45" s="75"/>
      <c r="F45" s="75"/>
    </row>
    <row r="46" spans="1:6" ht="14.4">
      <c r="A46"/>
      <c r="B46"/>
      <c r="C46"/>
      <c r="D46" s="75"/>
      <c r="E46" s="75"/>
      <c r="F46" s="75"/>
    </row>
    <row r="47" spans="1:6" s="1" customFormat="1" ht="14.4">
      <c r="A47"/>
      <c r="B47"/>
      <c r="C47"/>
      <c r="D47" s="75"/>
      <c r="E47" s="75"/>
      <c r="F47" s="75"/>
    </row>
    <row r="48" spans="1:6" s="1" customFormat="1">
      <c r="A48" s="27"/>
      <c r="B48" s="25"/>
      <c r="C48" s="28"/>
      <c r="D48" s="75"/>
      <c r="E48" s="75"/>
      <c r="F48" s="75"/>
    </row>
    <row r="49" spans="1:6" s="1" customFormat="1">
      <c r="A49" s="27"/>
      <c r="B49" s="25"/>
      <c r="C49" s="28"/>
    </row>
    <row r="51" spans="1:6" ht="66">
      <c r="A51" s="9" t="s">
        <v>188</v>
      </c>
      <c r="B51" s="10" t="s">
        <v>81</v>
      </c>
    </row>
    <row r="52" spans="1:6" ht="14.4">
      <c r="A52"/>
      <c r="B52"/>
    </row>
    <row r="53" spans="1:6">
      <c r="A53" s="71" t="s">
        <v>23</v>
      </c>
      <c r="B53" s="11" t="s">
        <v>754</v>
      </c>
    </row>
    <row r="54" spans="1:6">
      <c r="A54" s="11" t="s">
        <v>24</v>
      </c>
      <c r="B54" s="11" t="s">
        <v>168</v>
      </c>
    </row>
    <row r="55" spans="1:6">
      <c r="A55" s="11" t="s">
        <v>25</v>
      </c>
      <c r="B55" s="11" t="s">
        <v>168</v>
      </c>
    </row>
    <row r="56" spans="1:6">
      <c r="A56" s="11" t="s">
        <v>26</v>
      </c>
      <c r="B56" s="11" t="s">
        <v>168</v>
      </c>
    </row>
    <row r="57" spans="1:6">
      <c r="A57" s="101"/>
      <c r="B57" s="25"/>
    </row>
    <row r="58" spans="1:6">
      <c r="A58" s="73" t="s">
        <v>180</v>
      </c>
      <c r="B58" s="73" t="s">
        <v>189</v>
      </c>
      <c r="C58" s="73" t="s">
        <v>190</v>
      </c>
      <c r="D58" s="75" t="s">
        <v>191</v>
      </c>
      <c r="E58" s="75"/>
      <c r="F58" s="75"/>
    </row>
    <row r="59" spans="1:6">
      <c r="A59" s="104" t="s">
        <v>3</v>
      </c>
      <c r="B59" s="98">
        <v>91</v>
      </c>
      <c r="C59" s="13">
        <v>0.28526645768025077</v>
      </c>
      <c r="D59" s="75">
        <f>VLOOKUP(A59,Priority[],2,FALSE)</f>
        <v>3</v>
      </c>
      <c r="E59" s="75"/>
      <c r="F59" s="75"/>
    </row>
    <row r="60" spans="1:6">
      <c r="A60" s="104" t="s">
        <v>4</v>
      </c>
      <c r="B60" s="98">
        <v>167</v>
      </c>
      <c r="C60" s="13">
        <v>0.52351097178683381</v>
      </c>
      <c r="D60" s="75">
        <f>VLOOKUP(A60,Priority[],2,FALSE)</f>
        <v>2</v>
      </c>
      <c r="E60" s="75"/>
      <c r="F60" s="75"/>
    </row>
    <row r="61" spans="1:6">
      <c r="A61" s="104" t="s">
        <v>5</v>
      </c>
      <c r="B61" s="98">
        <v>48</v>
      </c>
      <c r="C61" s="13">
        <v>0.15047021943573669</v>
      </c>
      <c r="D61" s="75">
        <f>VLOOKUP(A61,Priority[],2,FALSE)</f>
        <v>1</v>
      </c>
      <c r="E61" s="75"/>
      <c r="F61" s="75"/>
    </row>
    <row r="62" spans="1:6">
      <c r="A62" s="104" t="s">
        <v>6</v>
      </c>
      <c r="B62" s="98">
        <v>13</v>
      </c>
      <c r="C62" s="13">
        <v>4.0752351097178681E-2</v>
      </c>
      <c r="D62" s="75">
        <f>VLOOKUP(A62,Priority[],2,FALSE)</f>
        <v>0</v>
      </c>
      <c r="E62" s="75"/>
      <c r="F62" s="75"/>
    </row>
    <row r="63" spans="1:6">
      <c r="A63" s="14" t="s">
        <v>169</v>
      </c>
      <c r="B63" s="99">
        <v>319</v>
      </c>
      <c r="C63" s="15">
        <v>1</v>
      </c>
      <c r="D63" s="75"/>
      <c r="E63" s="75"/>
      <c r="F63" s="75"/>
    </row>
    <row r="64" spans="1:6" ht="14.4">
      <c r="A64"/>
      <c r="B64"/>
      <c r="C64"/>
      <c r="D64" s="75"/>
      <c r="E64" s="75"/>
      <c r="F64" s="75"/>
    </row>
    <row r="65" spans="1:7" ht="14.4">
      <c r="A65"/>
      <c r="B65"/>
      <c r="C65"/>
      <c r="D65" s="75"/>
      <c r="E65" s="75"/>
      <c r="F65" s="75"/>
    </row>
    <row r="66" spans="1:7">
      <c r="D66" s="75"/>
      <c r="E66" s="75"/>
      <c r="F66" s="75"/>
    </row>
    <row r="67" spans="1:7">
      <c r="D67" s="75"/>
      <c r="E67" s="75"/>
      <c r="F67" s="75"/>
    </row>
    <row r="69" spans="1:7" ht="39.6">
      <c r="A69" s="9" t="s">
        <v>192</v>
      </c>
      <c r="B69" s="10" t="s">
        <v>83</v>
      </c>
    </row>
    <row r="70" spans="1:7" ht="14.4">
      <c r="A70"/>
      <c r="B70"/>
    </row>
    <row r="71" spans="1:7">
      <c r="A71" s="71" t="s">
        <v>23</v>
      </c>
      <c r="B71" s="11" t="s">
        <v>754</v>
      </c>
    </row>
    <row r="72" spans="1:7">
      <c r="A72" s="11" t="s">
        <v>24</v>
      </c>
      <c r="B72" s="11" t="s">
        <v>168</v>
      </c>
    </row>
    <row r="73" spans="1:7">
      <c r="A73" s="11" t="s">
        <v>25</v>
      </c>
      <c r="B73" s="11" t="s">
        <v>168</v>
      </c>
    </row>
    <row r="74" spans="1:7">
      <c r="A74" s="11" t="s">
        <v>26</v>
      </c>
      <c r="B74" s="11" t="s">
        <v>168</v>
      </c>
    </row>
    <row r="75" spans="1:7">
      <c r="A75" s="101"/>
      <c r="B75" s="25"/>
    </row>
    <row r="76" spans="1:7">
      <c r="A76" s="73" t="s">
        <v>180</v>
      </c>
      <c r="B76" s="73" t="s">
        <v>193</v>
      </c>
      <c r="C76" s="73" t="s">
        <v>194</v>
      </c>
      <c r="D76" s="75" t="s">
        <v>195</v>
      </c>
      <c r="E76" s="75"/>
      <c r="F76" s="75"/>
      <c r="G76" s="75"/>
    </row>
    <row r="77" spans="1:7">
      <c r="A77" s="104" t="s">
        <v>3</v>
      </c>
      <c r="B77" s="98">
        <v>176</v>
      </c>
      <c r="C77" s="13">
        <v>0.55172413793103448</v>
      </c>
      <c r="D77" s="75">
        <f>VLOOKUP(A77,Priority[],2,FALSE)</f>
        <v>3</v>
      </c>
      <c r="E77" s="75"/>
      <c r="F77" s="75"/>
      <c r="G77" s="75"/>
    </row>
    <row r="78" spans="1:7">
      <c r="A78" s="104" t="s">
        <v>4</v>
      </c>
      <c r="B78" s="98">
        <v>129</v>
      </c>
      <c r="C78" s="13">
        <v>0.40438871473354232</v>
      </c>
      <c r="D78" s="75">
        <f>VLOOKUP(A78,Priority[],2,FALSE)</f>
        <v>2</v>
      </c>
      <c r="E78" s="75"/>
      <c r="F78" s="75"/>
      <c r="G78" s="75"/>
    </row>
    <row r="79" spans="1:7">
      <c r="A79" s="104" t="s">
        <v>5</v>
      </c>
      <c r="B79" s="98">
        <v>13</v>
      </c>
      <c r="C79" s="13">
        <v>4.0752351097178681E-2</v>
      </c>
      <c r="D79" s="75">
        <f>VLOOKUP(A79,Priority[],2,FALSE)</f>
        <v>1</v>
      </c>
      <c r="E79" s="75"/>
      <c r="F79" s="75"/>
      <c r="G79" s="75"/>
    </row>
    <row r="80" spans="1:7">
      <c r="A80" s="104" t="s">
        <v>6</v>
      </c>
      <c r="B80" s="98">
        <v>1</v>
      </c>
      <c r="C80" s="13">
        <v>3.134796238244514E-3</v>
      </c>
      <c r="D80" s="75">
        <f>VLOOKUP(A80,Priority[],2,FALSE)</f>
        <v>0</v>
      </c>
      <c r="E80" s="75"/>
      <c r="F80" s="75"/>
      <c r="G80" s="75"/>
    </row>
    <row r="81" spans="1:7">
      <c r="A81" s="14" t="s">
        <v>169</v>
      </c>
      <c r="B81" s="99">
        <v>319</v>
      </c>
      <c r="C81" s="15">
        <v>1</v>
      </c>
      <c r="D81" s="75"/>
      <c r="E81" s="75"/>
      <c r="F81" s="75"/>
      <c r="G81" s="75"/>
    </row>
    <row r="82" spans="1:7" ht="14.4">
      <c r="A82"/>
      <c r="B82"/>
      <c r="C82"/>
      <c r="D82" s="75"/>
      <c r="E82" s="75"/>
      <c r="F82" s="75"/>
      <c r="G82" s="75"/>
    </row>
    <row r="83" spans="1:7" s="1" customFormat="1" ht="14.4">
      <c r="A83"/>
      <c r="B83"/>
      <c r="C83"/>
      <c r="D83" s="75"/>
      <c r="E83" s="75"/>
      <c r="F83" s="75"/>
      <c r="G83" s="75"/>
    </row>
    <row r="84" spans="1:7" s="1" customFormat="1">
      <c r="A84" s="27"/>
      <c r="B84" s="25"/>
      <c r="C84" s="28"/>
      <c r="D84" s="75"/>
      <c r="E84" s="75"/>
      <c r="F84" s="75"/>
      <c r="G84" s="75"/>
    </row>
    <row r="85" spans="1:7" s="1" customFormat="1">
      <c r="A85" s="27"/>
      <c r="B85" s="25"/>
      <c r="C85" s="28"/>
      <c r="D85" s="75"/>
      <c r="E85" s="75"/>
      <c r="F85" s="75"/>
      <c r="G85" s="75"/>
    </row>
    <row r="86" spans="1:7">
      <c r="D86" s="75"/>
      <c r="E86" s="75"/>
      <c r="F86" s="75"/>
      <c r="G86" s="75"/>
    </row>
    <row r="87" spans="1:7" ht="52.8">
      <c r="A87" s="9" t="s">
        <v>196</v>
      </c>
      <c r="B87" s="10" t="s">
        <v>85</v>
      </c>
    </row>
    <row r="88" spans="1:7" ht="14.4">
      <c r="A88"/>
      <c r="B88"/>
    </row>
    <row r="89" spans="1:7">
      <c r="A89" s="71" t="s">
        <v>23</v>
      </c>
      <c r="B89" s="11" t="s">
        <v>754</v>
      </c>
    </row>
    <row r="90" spans="1:7">
      <c r="A90" s="11" t="s">
        <v>24</v>
      </c>
      <c r="B90" s="11" t="s">
        <v>168</v>
      </c>
    </row>
    <row r="91" spans="1:7">
      <c r="A91" s="11" t="s">
        <v>25</v>
      </c>
      <c r="B91" s="11" t="s">
        <v>168</v>
      </c>
    </row>
    <row r="92" spans="1:7">
      <c r="A92" s="11" t="s">
        <v>26</v>
      </c>
      <c r="B92" s="11" t="s">
        <v>168</v>
      </c>
    </row>
    <row r="93" spans="1:7">
      <c r="A93" s="101"/>
      <c r="B93" s="25"/>
    </row>
    <row r="94" spans="1:7">
      <c r="A94" s="73" t="s">
        <v>180</v>
      </c>
      <c r="B94" s="73" t="s">
        <v>197</v>
      </c>
      <c r="C94" s="73" t="s">
        <v>198</v>
      </c>
      <c r="D94" s="75" t="s">
        <v>199</v>
      </c>
      <c r="E94" s="75"/>
      <c r="F94" s="75"/>
    </row>
    <row r="95" spans="1:7">
      <c r="A95" s="104" t="s">
        <v>3</v>
      </c>
      <c r="B95" s="98">
        <v>112</v>
      </c>
      <c r="C95" s="13">
        <v>0.35109717868338558</v>
      </c>
      <c r="D95" s="75">
        <f>VLOOKUP(A95,Priority[],2,FALSE)</f>
        <v>3</v>
      </c>
      <c r="E95" s="75"/>
      <c r="F95" s="75"/>
    </row>
    <row r="96" spans="1:7">
      <c r="A96" s="104" t="s">
        <v>4</v>
      </c>
      <c r="B96" s="98">
        <v>156</v>
      </c>
      <c r="C96" s="13">
        <v>0.4890282131661442</v>
      </c>
      <c r="D96" s="75">
        <f>VLOOKUP(A96,Priority[],2,FALSE)</f>
        <v>2</v>
      </c>
      <c r="E96" s="75"/>
      <c r="F96" s="75"/>
    </row>
    <row r="97" spans="1:7">
      <c r="A97" s="104" t="s">
        <v>5</v>
      </c>
      <c r="B97" s="98">
        <v>43</v>
      </c>
      <c r="C97" s="13">
        <v>0.13479623824451412</v>
      </c>
      <c r="D97" s="75">
        <f>VLOOKUP(A97,Priority[],2,FALSE)</f>
        <v>1</v>
      </c>
      <c r="E97" s="75"/>
      <c r="F97" s="75"/>
    </row>
    <row r="98" spans="1:7">
      <c r="A98" s="104" t="s">
        <v>6</v>
      </c>
      <c r="B98" s="98">
        <v>8</v>
      </c>
      <c r="C98" s="13">
        <v>2.5078369905956112E-2</v>
      </c>
      <c r="D98" s="75">
        <f>VLOOKUP(A98,Priority[],2,FALSE)</f>
        <v>0</v>
      </c>
      <c r="E98" s="75"/>
      <c r="F98" s="75"/>
    </row>
    <row r="99" spans="1:7">
      <c r="A99" s="14" t="s">
        <v>169</v>
      </c>
      <c r="B99" s="99">
        <v>319</v>
      </c>
      <c r="C99" s="15">
        <v>1</v>
      </c>
      <c r="D99" s="75"/>
      <c r="E99" s="75"/>
      <c r="F99" s="75"/>
    </row>
    <row r="100" spans="1:7" ht="14.4">
      <c r="A100"/>
      <c r="B100"/>
      <c r="C100"/>
      <c r="D100" s="75"/>
      <c r="E100" s="75"/>
      <c r="F100" s="75"/>
    </row>
    <row r="101" spans="1:7" ht="14.4">
      <c r="A101"/>
      <c r="B101"/>
      <c r="C101"/>
      <c r="D101" s="75"/>
      <c r="E101" s="75"/>
      <c r="F101" s="75"/>
    </row>
    <row r="102" spans="1:7">
      <c r="D102" s="75"/>
      <c r="E102" s="75"/>
      <c r="F102" s="75"/>
    </row>
    <row r="103" spans="1:7">
      <c r="D103" s="75"/>
      <c r="E103" s="75"/>
      <c r="F103" s="75"/>
    </row>
    <row r="104" spans="1:7">
      <c r="D104" s="75"/>
      <c r="E104" s="75"/>
      <c r="F104" s="75"/>
    </row>
    <row r="105" spans="1:7" ht="39.6">
      <c r="A105" s="9" t="s">
        <v>200</v>
      </c>
      <c r="B105" s="10" t="s">
        <v>87</v>
      </c>
    </row>
    <row r="106" spans="1:7" ht="14.4">
      <c r="A106"/>
      <c r="B106"/>
    </row>
    <row r="107" spans="1:7">
      <c r="A107" s="71" t="s">
        <v>23</v>
      </c>
      <c r="B107" s="11" t="s">
        <v>754</v>
      </c>
    </row>
    <row r="108" spans="1:7">
      <c r="A108" s="11" t="s">
        <v>24</v>
      </c>
      <c r="B108" s="11" t="s">
        <v>168</v>
      </c>
    </row>
    <row r="109" spans="1:7">
      <c r="A109" s="11" t="s">
        <v>25</v>
      </c>
      <c r="B109" s="11" t="s">
        <v>168</v>
      </c>
    </row>
    <row r="110" spans="1:7">
      <c r="A110" s="11" t="s">
        <v>26</v>
      </c>
      <c r="B110" s="11" t="s">
        <v>168</v>
      </c>
    </row>
    <row r="111" spans="1:7">
      <c r="A111" s="101"/>
      <c r="B111" s="25"/>
    </row>
    <row r="112" spans="1:7">
      <c r="A112" s="73" t="s">
        <v>180</v>
      </c>
      <c r="B112" s="73" t="s">
        <v>201</v>
      </c>
      <c r="C112" s="73" t="s">
        <v>202</v>
      </c>
      <c r="D112" s="75" t="s">
        <v>203</v>
      </c>
      <c r="E112" s="75"/>
      <c r="F112" s="75"/>
      <c r="G112" s="75"/>
    </row>
    <row r="113" spans="1:7">
      <c r="A113" s="104" t="s">
        <v>3</v>
      </c>
      <c r="B113" s="98">
        <v>122</v>
      </c>
      <c r="C113" s="13">
        <v>0.38244514106583072</v>
      </c>
      <c r="D113" s="75">
        <f>VLOOKUP(A113,Priority[],2,FALSE)</f>
        <v>3</v>
      </c>
      <c r="E113" s="75"/>
      <c r="F113" s="75"/>
      <c r="G113" s="75"/>
    </row>
    <row r="114" spans="1:7">
      <c r="A114" s="104" t="s">
        <v>4</v>
      </c>
      <c r="B114" s="98">
        <v>147</v>
      </c>
      <c r="C114" s="13">
        <v>0.46081504702194359</v>
      </c>
      <c r="D114" s="75">
        <f>VLOOKUP(A114,Priority[],2,FALSE)</f>
        <v>2</v>
      </c>
      <c r="E114" s="75"/>
      <c r="F114" s="75"/>
      <c r="G114" s="75"/>
    </row>
    <row r="115" spans="1:7">
      <c r="A115" s="104" t="s">
        <v>5</v>
      </c>
      <c r="B115" s="98">
        <v>35</v>
      </c>
      <c r="C115" s="13">
        <v>0.109717868338558</v>
      </c>
      <c r="D115" s="75">
        <f>VLOOKUP(A115,Priority[],2,FALSE)</f>
        <v>1</v>
      </c>
      <c r="E115" s="75"/>
      <c r="F115" s="75"/>
      <c r="G115" s="75"/>
    </row>
    <row r="116" spans="1:7">
      <c r="A116" s="104" t="s">
        <v>6</v>
      </c>
      <c r="B116" s="98">
        <v>15</v>
      </c>
      <c r="C116" s="13">
        <v>4.7021943573667714E-2</v>
      </c>
      <c r="D116" s="75">
        <f>VLOOKUP(A116,Priority[],2,FALSE)</f>
        <v>0</v>
      </c>
      <c r="E116" s="75"/>
      <c r="F116" s="75"/>
      <c r="G116" s="75"/>
    </row>
    <row r="117" spans="1:7">
      <c r="A117" s="14" t="s">
        <v>169</v>
      </c>
      <c r="B117" s="99">
        <v>319</v>
      </c>
      <c r="C117" s="15">
        <v>1</v>
      </c>
      <c r="D117" s="75"/>
      <c r="E117" s="75"/>
      <c r="F117" s="75"/>
      <c r="G117" s="75"/>
    </row>
    <row r="118" spans="1:7" ht="14.4">
      <c r="A118"/>
      <c r="B118"/>
      <c r="C118"/>
      <c r="D118" s="75"/>
      <c r="E118" s="75"/>
      <c r="F118" s="75"/>
      <c r="G118" s="75"/>
    </row>
    <row r="119" spans="1:7" ht="14.4">
      <c r="A119"/>
      <c r="B119"/>
      <c r="C119"/>
      <c r="D119" s="75"/>
      <c r="E119" s="75"/>
      <c r="F119" s="75"/>
      <c r="G119" s="75"/>
    </row>
    <row r="120" spans="1:7">
      <c r="D120" s="75"/>
      <c r="E120" s="75"/>
      <c r="F120" s="75"/>
      <c r="G120" s="75"/>
    </row>
    <row r="121" spans="1:7">
      <c r="D121" s="75"/>
      <c r="E121" s="75"/>
      <c r="F121" s="75"/>
      <c r="G121" s="75"/>
    </row>
    <row r="123" spans="1:7" ht="39.6">
      <c r="A123" s="9" t="s">
        <v>88</v>
      </c>
      <c r="B123" s="10" t="s">
        <v>89</v>
      </c>
    </row>
    <row r="124" spans="1:7" ht="14.4">
      <c r="A124"/>
      <c r="B124"/>
    </row>
    <row r="125" spans="1:7">
      <c r="A125" s="11" t="s">
        <v>23</v>
      </c>
      <c r="B125" s="11" t="s">
        <v>754</v>
      </c>
    </row>
    <row r="126" spans="1:7">
      <c r="A126" s="11" t="s">
        <v>24</v>
      </c>
      <c r="B126" s="11" t="s">
        <v>168</v>
      </c>
    </row>
    <row r="127" spans="1:7">
      <c r="A127" s="11" t="s">
        <v>25</v>
      </c>
      <c r="B127" s="11" t="s">
        <v>168</v>
      </c>
    </row>
    <row r="128" spans="1:7">
      <c r="A128" s="11" t="s">
        <v>26</v>
      </c>
      <c r="B128" s="11" t="s">
        <v>168</v>
      </c>
    </row>
    <row r="129" spans="1:6">
      <c r="A129" s="101"/>
      <c r="B129" s="25"/>
      <c r="F129" s="75"/>
    </row>
    <row r="130" spans="1:6">
      <c r="A130" s="73" t="s">
        <v>180</v>
      </c>
      <c r="B130" s="73" t="s">
        <v>204</v>
      </c>
      <c r="C130" s="73" t="s">
        <v>205</v>
      </c>
      <c r="D130" s="75" t="s">
        <v>206</v>
      </c>
      <c r="E130" s="75"/>
      <c r="F130" s="75"/>
    </row>
    <row r="131" spans="1:6">
      <c r="A131" s="104" t="s">
        <v>3</v>
      </c>
      <c r="B131" s="98">
        <v>96</v>
      </c>
      <c r="C131" s="13">
        <v>0.30094043887147337</v>
      </c>
      <c r="D131" s="75">
        <f>VLOOKUP(A131,Priority[],2,FALSE)</f>
        <v>3</v>
      </c>
      <c r="E131" s="75"/>
      <c r="F131" s="75"/>
    </row>
    <row r="132" spans="1:6">
      <c r="A132" s="104" t="s">
        <v>4</v>
      </c>
      <c r="B132" s="98">
        <v>163</v>
      </c>
      <c r="C132" s="13">
        <v>0.5109717868338558</v>
      </c>
      <c r="D132" s="75">
        <f>VLOOKUP(A132,Priority[],2,FALSE)</f>
        <v>2</v>
      </c>
      <c r="E132" s="75"/>
      <c r="F132" s="75"/>
    </row>
    <row r="133" spans="1:6">
      <c r="A133" s="104" t="s">
        <v>5</v>
      </c>
      <c r="B133" s="98">
        <v>46</v>
      </c>
      <c r="C133" s="13">
        <v>0.14420062695924765</v>
      </c>
      <c r="D133" s="75">
        <f>VLOOKUP(A133,Priority[],2,FALSE)</f>
        <v>1</v>
      </c>
      <c r="E133" s="75"/>
      <c r="F133" s="75"/>
    </row>
    <row r="134" spans="1:6">
      <c r="A134" s="104" t="s">
        <v>6</v>
      </c>
      <c r="B134" s="98">
        <v>14</v>
      </c>
      <c r="C134" s="13">
        <v>4.3887147335423198E-2</v>
      </c>
      <c r="D134" s="75">
        <f>VLOOKUP(A134,Priority[],2,FALSE)</f>
        <v>0</v>
      </c>
      <c r="E134" s="75"/>
      <c r="F134" s="75"/>
    </row>
    <row r="135" spans="1:6">
      <c r="A135" s="14" t="s">
        <v>169</v>
      </c>
      <c r="B135" s="99">
        <v>319</v>
      </c>
      <c r="C135" s="15">
        <v>1</v>
      </c>
      <c r="D135" s="75"/>
      <c r="E135" s="75"/>
      <c r="F135" s="75"/>
    </row>
    <row r="136" spans="1:6" ht="14.4">
      <c r="A136"/>
      <c r="B136"/>
      <c r="C136"/>
      <c r="D136" s="75"/>
      <c r="E136" s="75"/>
      <c r="F136" s="75"/>
    </row>
    <row r="137" spans="1:6" ht="14.4">
      <c r="A137"/>
      <c r="B137"/>
      <c r="C137"/>
      <c r="D137" s="75"/>
      <c r="E137" s="75"/>
      <c r="F137" s="75"/>
    </row>
    <row r="138" spans="1:6">
      <c r="D138" s="75"/>
      <c r="E138" s="75"/>
      <c r="F138" s="75"/>
    </row>
    <row r="139" spans="1:6">
      <c r="D139" s="75"/>
      <c r="E139" s="75"/>
      <c r="F139" s="75"/>
    </row>
    <row r="140" spans="1:6">
      <c r="F140" s="75"/>
    </row>
    <row r="141" spans="1:6">
      <c r="F141" s="75"/>
    </row>
    <row r="142" spans="1:6">
      <c r="F142" s="75"/>
    </row>
  </sheetData>
  <pageMargins left="0.7" right="0.7" top="0.75" bottom="0.75" header="0.3" footer="0.3"/>
  <pageSetup orientation="portrait" r:id="rId8"/>
  <drawing r:id="rId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7">
    <tabColor theme="3" tint="-0.249977111117893"/>
  </sheetPr>
  <dimension ref="A1:L108"/>
  <sheetViews>
    <sheetView showGridLines="0" zoomScale="90" zoomScaleNormal="90" workbookViewId="0">
      <selection activeCell="B11" sqref="B11"/>
    </sheetView>
  </sheetViews>
  <sheetFormatPr defaultRowHeight="14.4"/>
  <cols>
    <col min="1" max="1" width="20.109375" bestFit="1" customWidth="1"/>
    <col min="2" max="2" width="21.77734375" bestFit="1" customWidth="1"/>
    <col min="3" max="3" width="24.88671875" bestFit="1" customWidth="1"/>
    <col min="4" max="4" width="20.5546875" customWidth="1"/>
    <col min="5" max="5" width="24.5546875" customWidth="1"/>
    <col min="6" max="6" width="5" customWidth="1"/>
    <col min="7" max="7" width="11.21875" bestFit="1" customWidth="1"/>
    <col min="8" max="8" width="19.6640625" customWidth="1"/>
    <col min="9" max="9" width="11.21875" bestFit="1" customWidth="1"/>
    <col min="10" max="10" width="5.77734375" customWidth="1"/>
    <col min="11" max="12" width="11.21875" bestFit="1" customWidth="1"/>
  </cols>
  <sheetData>
    <row r="1" spans="1:12" ht="22.8">
      <c r="A1" s="5" t="s">
        <v>207</v>
      </c>
      <c r="B1" s="5" t="s">
        <v>208</v>
      </c>
      <c r="C1" s="6"/>
      <c r="D1" s="8"/>
      <c r="E1" s="2"/>
    </row>
    <row r="2" spans="1:12">
      <c r="A2" s="7"/>
      <c r="B2" s="7"/>
      <c r="C2" s="7"/>
      <c r="D2" s="8"/>
    </row>
    <row r="3" spans="1:12">
      <c r="A3" s="7"/>
      <c r="B3" s="7"/>
      <c r="C3" s="7"/>
    </row>
    <row r="4" spans="1:12">
      <c r="A4" s="7"/>
      <c r="B4" s="7"/>
      <c r="C4" s="7"/>
      <c r="D4" s="8"/>
      <c r="E4" s="8"/>
      <c r="F4" s="75"/>
      <c r="G4" s="8"/>
      <c r="H4" s="8"/>
      <c r="I4" s="8"/>
      <c r="J4" s="75"/>
      <c r="K4" s="8"/>
      <c r="L4" s="8"/>
    </row>
    <row r="5" spans="1:12" ht="27">
      <c r="A5" s="61" t="s">
        <v>208</v>
      </c>
      <c r="B5" s="62" t="s">
        <v>178</v>
      </c>
      <c r="C5" s="75"/>
      <c r="D5" s="75"/>
      <c r="E5" s="75"/>
      <c r="F5" s="75"/>
      <c r="G5" s="75"/>
      <c r="H5" s="76"/>
      <c r="I5" s="75"/>
      <c r="J5" s="75"/>
      <c r="K5" s="75"/>
      <c r="L5" s="75"/>
    </row>
    <row r="6" spans="1:12" ht="28.8">
      <c r="A6" s="22" t="str">
        <f>D22</f>
        <v>Effectiveness to Reduce Corruption</v>
      </c>
      <c r="B6" s="23">
        <f>SUMPRODUCT(B23:B26,D23:D26)/SUM(B23:B26)</f>
        <v>1.8401253918495297</v>
      </c>
      <c r="C6" s="75"/>
      <c r="D6" s="75"/>
      <c r="E6" s="74"/>
      <c r="F6" s="74"/>
      <c r="G6" s="74"/>
      <c r="H6" s="74"/>
      <c r="I6" s="74"/>
      <c r="J6" s="74"/>
      <c r="K6" s="74"/>
      <c r="L6" s="74"/>
    </row>
    <row r="7" spans="1:12" ht="28.2" customHeight="1">
      <c r="A7" s="19" t="str">
        <f>D40</f>
        <v>Administrative Burden</v>
      </c>
      <c r="B7" s="20">
        <f>SUMPRODUCT(B41:B44,D41:D44)/SUM(B41:B44)</f>
        <v>1.6865203761755485</v>
      </c>
      <c r="C7" s="75"/>
      <c r="D7" s="75"/>
      <c r="E7" s="74"/>
      <c r="F7" s="74"/>
      <c r="G7" s="74"/>
      <c r="H7" s="74"/>
      <c r="I7" s="74"/>
      <c r="J7" s="74"/>
      <c r="K7" s="74"/>
      <c r="L7" s="74"/>
    </row>
    <row r="8" spans="1:12" ht="28.8" customHeight="1">
      <c r="A8" s="24" t="str">
        <f>D58</f>
        <v>Complexity</v>
      </c>
      <c r="B8" s="23">
        <f>SUMPRODUCT(B59:B62,D59:D62)/SUM(B59:B62)</f>
        <v>2.6144200626959249</v>
      </c>
      <c r="C8" s="75"/>
      <c r="D8" s="75"/>
      <c r="E8" s="74"/>
      <c r="F8" s="74"/>
      <c r="G8" s="74"/>
      <c r="H8" s="74"/>
      <c r="I8" s="74"/>
      <c r="J8" s="74"/>
      <c r="K8" s="74"/>
      <c r="L8" s="74"/>
    </row>
    <row r="9" spans="1:12">
      <c r="A9" s="19" t="str">
        <f>D79</f>
        <v>Ownership by Officers</v>
      </c>
      <c r="B9" s="20">
        <f>SUMPRODUCT(B80:B83,D80:D83)/SUM(B80:B83)</f>
        <v>2.0062695924764888</v>
      </c>
      <c r="C9" s="75"/>
      <c r="D9" s="75"/>
      <c r="E9" s="74"/>
      <c r="F9" s="74"/>
      <c r="G9" s="74"/>
      <c r="H9" s="74"/>
      <c r="I9" s="74"/>
      <c r="J9" s="74"/>
      <c r="K9" s="74"/>
      <c r="L9" s="74"/>
    </row>
    <row r="10" spans="1:12" ht="28.8">
      <c r="A10" s="24" t="str">
        <f>D97</f>
        <v>Ownership by Management</v>
      </c>
      <c r="B10" s="23">
        <f>SUMPRODUCT(B98:B101,D98:D101)/SUM(B98:B101)</f>
        <v>1.8557993730407523</v>
      </c>
      <c r="C10" s="75"/>
      <c r="D10" s="75"/>
      <c r="E10" s="74"/>
      <c r="F10" s="74"/>
      <c r="G10" s="74"/>
      <c r="H10" s="74"/>
      <c r="I10" s="74"/>
      <c r="J10" s="74"/>
      <c r="K10" s="74"/>
      <c r="L10" s="74"/>
    </row>
    <row r="11" spans="1:12">
      <c r="A11" s="21" t="s">
        <v>179</v>
      </c>
      <c r="B11" s="41">
        <f>AVERAGE(B6:B10)</f>
        <v>2.0006269592476493</v>
      </c>
      <c r="C11" s="75"/>
      <c r="D11" s="75"/>
      <c r="E11" s="74"/>
      <c r="F11" s="74"/>
      <c r="G11" s="74"/>
      <c r="H11" s="74"/>
      <c r="I11" s="74"/>
      <c r="J11" s="74"/>
      <c r="K11" s="74"/>
      <c r="L11" s="74"/>
    </row>
    <row r="12" spans="1:12">
      <c r="A12" s="7"/>
      <c r="B12" s="7"/>
      <c r="C12" s="75"/>
      <c r="D12" s="75"/>
      <c r="E12" s="63"/>
      <c r="F12" s="63"/>
      <c r="G12" s="63"/>
      <c r="H12" s="63"/>
      <c r="I12" s="63"/>
      <c r="J12" s="63"/>
      <c r="K12" s="63"/>
      <c r="L12" s="63"/>
    </row>
    <row r="13" spans="1:12">
      <c r="A13" s="7"/>
      <c r="B13" s="7"/>
      <c r="C13" s="75"/>
      <c r="D13" s="75"/>
    </row>
    <row r="14" spans="1:12">
      <c r="A14" s="8"/>
      <c r="B14" s="8"/>
      <c r="C14" s="75"/>
      <c r="D14" s="75"/>
    </row>
    <row r="15" spans="1:12" ht="79.2">
      <c r="A15" s="9" t="s">
        <v>90</v>
      </c>
      <c r="B15" s="10" t="s">
        <v>91</v>
      </c>
      <c r="C15" s="8"/>
      <c r="D15" s="8"/>
    </row>
    <row r="16" spans="1:12">
      <c r="C16" s="8"/>
      <c r="D16" s="8"/>
      <c r="F16" s="74"/>
    </row>
    <row r="17" spans="1:7">
      <c r="A17" s="71" t="s">
        <v>23</v>
      </c>
      <c r="B17" s="11" t="s">
        <v>754</v>
      </c>
      <c r="C17" s="8"/>
      <c r="D17" s="8"/>
      <c r="F17" s="74"/>
    </row>
    <row r="18" spans="1:7">
      <c r="A18" s="11" t="s">
        <v>24</v>
      </c>
      <c r="B18" s="11" t="s">
        <v>168</v>
      </c>
      <c r="C18" s="8"/>
      <c r="D18" s="8"/>
      <c r="F18" s="74"/>
    </row>
    <row r="19" spans="1:7">
      <c r="A19" s="11" t="s">
        <v>25</v>
      </c>
      <c r="B19" s="11" t="s">
        <v>168</v>
      </c>
      <c r="C19" s="8"/>
      <c r="D19" s="8"/>
      <c r="F19" s="74"/>
    </row>
    <row r="20" spans="1:7">
      <c r="A20" s="11" t="s">
        <v>26</v>
      </c>
      <c r="B20" s="11" t="s">
        <v>168</v>
      </c>
      <c r="C20" s="8"/>
      <c r="D20" s="8"/>
      <c r="F20" s="74"/>
    </row>
    <row r="21" spans="1:7">
      <c r="A21" s="101"/>
      <c r="B21" s="25"/>
      <c r="C21" s="8"/>
      <c r="D21" s="8"/>
      <c r="F21" s="74"/>
    </row>
    <row r="22" spans="1:7" ht="27">
      <c r="A22" s="73" t="s">
        <v>180</v>
      </c>
      <c r="B22" s="73" t="s">
        <v>209</v>
      </c>
      <c r="C22" s="73" t="s">
        <v>210</v>
      </c>
      <c r="D22" s="57" t="s">
        <v>211</v>
      </c>
      <c r="E22" s="75"/>
      <c r="F22" s="75"/>
      <c r="G22" s="75"/>
    </row>
    <row r="23" spans="1:7">
      <c r="A23" s="104" t="s">
        <v>3</v>
      </c>
      <c r="B23" s="98">
        <v>43</v>
      </c>
      <c r="C23" s="13">
        <v>0.13479623824451412</v>
      </c>
      <c r="D23" s="58">
        <f>VLOOKUP(A23,Priority[],2,FALSE)</f>
        <v>3</v>
      </c>
      <c r="E23" s="75"/>
      <c r="F23" s="75"/>
      <c r="G23" s="75"/>
    </row>
    <row r="24" spans="1:7">
      <c r="A24" s="104" t="s">
        <v>4</v>
      </c>
      <c r="B24" s="98">
        <v>193</v>
      </c>
      <c r="C24" s="13">
        <v>0.60501567398119127</v>
      </c>
      <c r="D24" s="58">
        <f>VLOOKUP(A24,Priority[],2,FALSE)</f>
        <v>2</v>
      </c>
      <c r="E24" s="75"/>
      <c r="F24" s="75"/>
      <c r="G24" s="75"/>
    </row>
    <row r="25" spans="1:7">
      <c r="A25" s="104" t="s">
        <v>5</v>
      </c>
      <c r="B25" s="98">
        <v>72</v>
      </c>
      <c r="C25" s="13">
        <v>0.22570532915360503</v>
      </c>
      <c r="D25" s="58">
        <f>VLOOKUP(A25,Priority[],2,FALSE)</f>
        <v>1</v>
      </c>
      <c r="E25" s="75"/>
      <c r="F25" s="75"/>
      <c r="G25" s="75"/>
    </row>
    <row r="26" spans="1:7">
      <c r="A26" s="104" t="s">
        <v>6</v>
      </c>
      <c r="B26" s="98">
        <v>11</v>
      </c>
      <c r="C26" s="13">
        <v>3.4482758620689655E-2</v>
      </c>
      <c r="D26" s="58">
        <f>VLOOKUP(A26,Priority[],2,FALSE)</f>
        <v>0</v>
      </c>
      <c r="E26" s="75"/>
      <c r="F26" s="75"/>
      <c r="G26" s="75"/>
    </row>
    <row r="27" spans="1:7">
      <c r="A27" s="14" t="s">
        <v>169</v>
      </c>
      <c r="B27" s="99">
        <v>319</v>
      </c>
      <c r="C27" s="15">
        <v>1</v>
      </c>
      <c r="D27" s="58" t="s">
        <v>8</v>
      </c>
      <c r="E27" s="75"/>
      <c r="F27" s="75"/>
      <c r="G27" s="75"/>
    </row>
    <row r="28" spans="1:7">
      <c r="D28" s="18"/>
      <c r="E28" s="75"/>
      <c r="F28" s="75"/>
      <c r="G28" s="75"/>
    </row>
    <row r="29" spans="1:7">
      <c r="D29" s="8"/>
      <c r="E29" s="75"/>
      <c r="F29" s="75"/>
      <c r="G29" s="75"/>
    </row>
    <row r="30" spans="1:7">
      <c r="A30" s="7"/>
      <c r="B30" s="7"/>
      <c r="C30" s="7"/>
      <c r="D30" s="8"/>
      <c r="E30" s="75"/>
      <c r="F30" s="75"/>
      <c r="G30" s="75"/>
    </row>
    <row r="31" spans="1:7">
      <c r="A31" s="7"/>
      <c r="B31" s="7"/>
      <c r="C31" s="7"/>
      <c r="D31" s="8"/>
      <c r="E31" s="75"/>
      <c r="F31" s="75"/>
      <c r="G31" s="75"/>
    </row>
    <row r="32" spans="1:7">
      <c r="A32" s="8"/>
      <c r="B32" s="8"/>
      <c r="C32" s="8"/>
      <c r="D32" s="8"/>
      <c r="E32" s="75"/>
      <c r="F32" s="75"/>
      <c r="G32" s="75"/>
    </row>
    <row r="33" spans="1:11" ht="66">
      <c r="A33" s="9" t="s">
        <v>92</v>
      </c>
      <c r="B33" s="10" t="s">
        <v>93</v>
      </c>
      <c r="C33" s="8"/>
      <c r="D33" s="8"/>
      <c r="E33" s="75"/>
      <c r="F33" s="75"/>
      <c r="G33" s="75"/>
      <c r="H33" s="85"/>
    </row>
    <row r="34" spans="1:11">
      <c r="C34" s="8"/>
      <c r="D34" s="8"/>
    </row>
    <row r="35" spans="1:11">
      <c r="A35" s="71" t="s">
        <v>23</v>
      </c>
      <c r="B35" s="11" t="s">
        <v>754</v>
      </c>
      <c r="C35" s="8"/>
      <c r="D35" s="8"/>
    </row>
    <row r="36" spans="1:11">
      <c r="A36" s="11" t="s">
        <v>24</v>
      </c>
      <c r="B36" s="11" t="s">
        <v>168</v>
      </c>
      <c r="C36" s="8"/>
      <c r="D36" s="8"/>
    </row>
    <row r="37" spans="1:11">
      <c r="A37" s="11" t="s">
        <v>25</v>
      </c>
      <c r="B37" s="11" t="s">
        <v>168</v>
      </c>
      <c r="C37" s="8"/>
      <c r="D37" s="8"/>
    </row>
    <row r="38" spans="1:11">
      <c r="A38" s="11" t="s">
        <v>26</v>
      </c>
      <c r="B38" s="11" t="s">
        <v>168</v>
      </c>
      <c r="C38" s="8"/>
      <c r="D38" s="8"/>
    </row>
    <row r="39" spans="1:11">
      <c r="A39" s="101"/>
      <c r="B39" s="25"/>
      <c r="C39" s="8"/>
      <c r="D39" s="8"/>
    </row>
    <row r="40" spans="1:11" ht="27">
      <c r="A40" s="73" t="s">
        <v>180</v>
      </c>
      <c r="B40" s="73" t="s">
        <v>212</v>
      </c>
      <c r="C40" s="73" t="s">
        <v>213</v>
      </c>
      <c r="D40" s="57" t="s">
        <v>214</v>
      </c>
      <c r="E40" s="75"/>
      <c r="F40" s="75"/>
      <c r="G40" s="75"/>
      <c r="H40" s="75"/>
      <c r="I40" s="75"/>
    </row>
    <row r="41" spans="1:11">
      <c r="A41" s="104" t="s">
        <v>3</v>
      </c>
      <c r="B41" s="98">
        <v>18</v>
      </c>
      <c r="C41" s="13">
        <v>5.6426332288401257E-2</v>
      </c>
      <c r="D41" s="58">
        <v>0</v>
      </c>
      <c r="E41" s="75"/>
      <c r="F41" s="75"/>
      <c r="G41" s="75"/>
      <c r="H41" s="75"/>
      <c r="I41" s="75"/>
      <c r="J41" s="86"/>
      <c r="K41" s="86"/>
    </row>
    <row r="42" spans="1:11">
      <c r="A42" s="104" t="s">
        <v>4</v>
      </c>
      <c r="B42" s="98">
        <v>96</v>
      </c>
      <c r="C42" s="13">
        <v>0.30094043887147337</v>
      </c>
      <c r="D42" s="58">
        <v>1</v>
      </c>
      <c r="E42" s="75"/>
      <c r="F42" s="75"/>
      <c r="G42" s="75"/>
      <c r="H42" s="75"/>
      <c r="I42" s="75"/>
      <c r="J42" s="86"/>
      <c r="K42" s="86"/>
    </row>
    <row r="43" spans="1:11">
      <c r="A43" s="104" t="s">
        <v>5</v>
      </c>
      <c r="B43" s="98">
        <v>173</v>
      </c>
      <c r="C43" s="13">
        <v>0.54231974921630099</v>
      </c>
      <c r="D43" s="58">
        <v>2</v>
      </c>
      <c r="E43" s="75"/>
      <c r="F43" s="75"/>
      <c r="G43" s="75"/>
      <c r="H43" s="75"/>
      <c r="I43" s="75"/>
      <c r="J43" s="86"/>
      <c r="K43" s="86"/>
    </row>
    <row r="44" spans="1:11">
      <c r="A44" s="104" t="s">
        <v>6</v>
      </c>
      <c r="B44" s="98">
        <v>32</v>
      </c>
      <c r="C44" s="13">
        <v>0.10031347962382445</v>
      </c>
      <c r="D44" s="58">
        <v>3</v>
      </c>
      <c r="E44" s="75"/>
      <c r="F44" s="75"/>
      <c r="G44" s="75"/>
      <c r="H44" s="75"/>
      <c r="I44" s="75"/>
      <c r="J44" s="86"/>
      <c r="K44" s="86"/>
    </row>
    <row r="45" spans="1:11">
      <c r="A45" s="14" t="s">
        <v>169</v>
      </c>
      <c r="B45" s="99">
        <v>319</v>
      </c>
      <c r="C45" s="15">
        <v>1</v>
      </c>
      <c r="D45" s="58" t="s">
        <v>8</v>
      </c>
      <c r="E45" s="75"/>
      <c r="F45" s="75"/>
      <c r="G45" s="75"/>
      <c r="H45" s="75"/>
      <c r="I45" s="75"/>
      <c r="J45" s="86"/>
      <c r="K45" s="86"/>
    </row>
    <row r="46" spans="1:11">
      <c r="D46" s="18"/>
      <c r="E46" s="75"/>
      <c r="F46" s="75"/>
      <c r="G46" s="75"/>
      <c r="H46" s="75"/>
      <c r="I46" s="75"/>
    </row>
    <row r="47" spans="1:11">
      <c r="D47" s="8"/>
      <c r="E47" s="75"/>
      <c r="F47" s="75"/>
      <c r="G47" s="75"/>
      <c r="H47" s="75"/>
      <c r="I47" s="75"/>
    </row>
    <row r="48" spans="1:11">
      <c r="A48" s="7"/>
      <c r="B48" s="7"/>
      <c r="C48" s="7"/>
      <c r="D48" s="8"/>
      <c r="E48" s="75"/>
      <c r="F48" s="75"/>
      <c r="G48" s="75"/>
      <c r="H48" s="75"/>
      <c r="I48" s="75"/>
    </row>
    <row r="49" spans="1:9">
      <c r="A49" s="7"/>
      <c r="B49" s="7"/>
      <c r="C49" s="7"/>
      <c r="D49" s="8"/>
      <c r="E49" s="75"/>
      <c r="F49" s="75"/>
      <c r="G49" s="75"/>
      <c r="H49" s="75"/>
      <c r="I49" s="75"/>
    </row>
    <row r="50" spans="1:9">
      <c r="A50" s="8"/>
      <c r="B50" s="8"/>
      <c r="C50" s="8"/>
      <c r="D50" s="8"/>
      <c r="E50" s="75"/>
      <c r="F50" s="75"/>
      <c r="G50" s="75"/>
      <c r="H50" s="75"/>
      <c r="I50" s="75"/>
    </row>
    <row r="51" spans="1:9" ht="39.6">
      <c r="A51" s="9" t="s">
        <v>94</v>
      </c>
      <c r="B51" s="10" t="s">
        <v>95</v>
      </c>
      <c r="C51" s="8"/>
      <c r="D51" s="8"/>
      <c r="E51" s="75"/>
      <c r="F51" s="75"/>
      <c r="G51" s="75"/>
      <c r="H51" s="75"/>
      <c r="I51" s="75"/>
    </row>
    <row r="52" spans="1:9">
      <c r="C52" s="8"/>
      <c r="D52" s="8"/>
    </row>
    <row r="53" spans="1:9">
      <c r="A53" s="71" t="s">
        <v>23</v>
      </c>
      <c r="B53" s="11" t="s">
        <v>754</v>
      </c>
      <c r="C53" s="8"/>
      <c r="D53" s="8"/>
    </row>
    <row r="54" spans="1:9">
      <c r="A54" s="11" t="s">
        <v>24</v>
      </c>
      <c r="B54" s="11" t="s">
        <v>168</v>
      </c>
      <c r="C54" s="8"/>
      <c r="D54" s="8"/>
    </row>
    <row r="55" spans="1:9">
      <c r="A55" s="11" t="s">
        <v>25</v>
      </c>
      <c r="B55" s="11" t="s">
        <v>168</v>
      </c>
      <c r="C55" s="8"/>
      <c r="D55" s="8"/>
    </row>
    <row r="56" spans="1:9">
      <c r="A56" s="11" t="s">
        <v>26</v>
      </c>
      <c r="B56" s="11" t="s">
        <v>168</v>
      </c>
      <c r="C56" s="8"/>
      <c r="D56" s="8"/>
    </row>
    <row r="57" spans="1:9">
      <c r="A57" s="101"/>
      <c r="B57" s="25"/>
      <c r="C57" s="8"/>
      <c r="D57" s="8"/>
    </row>
    <row r="58" spans="1:9">
      <c r="A58" s="73" t="s">
        <v>180</v>
      </c>
      <c r="B58" s="73" t="s">
        <v>215</v>
      </c>
      <c r="C58" s="73" t="s">
        <v>216</v>
      </c>
      <c r="D58" s="57" t="s">
        <v>217</v>
      </c>
      <c r="E58" s="75"/>
      <c r="F58" s="75"/>
      <c r="G58" s="75"/>
      <c r="H58" s="75"/>
      <c r="I58" s="75"/>
    </row>
    <row r="59" spans="1:9">
      <c r="A59" s="104" t="s">
        <v>12</v>
      </c>
      <c r="B59" s="98">
        <v>215</v>
      </c>
      <c r="C59" s="13">
        <v>0.6739811912225705</v>
      </c>
      <c r="D59" s="58">
        <v>3</v>
      </c>
      <c r="E59" s="75"/>
      <c r="F59" s="75"/>
      <c r="G59" s="75"/>
      <c r="H59" s="75"/>
      <c r="I59" s="75"/>
    </row>
    <row r="60" spans="1:9">
      <c r="A60" s="104" t="s">
        <v>11</v>
      </c>
      <c r="B60" s="98">
        <v>88</v>
      </c>
      <c r="C60" s="13">
        <v>0.27586206896551724</v>
      </c>
      <c r="D60" s="58">
        <v>2</v>
      </c>
      <c r="E60" s="75"/>
      <c r="F60" s="75"/>
      <c r="G60" s="75"/>
      <c r="H60" s="75"/>
      <c r="I60" s="75"/>
    </row>
    <row r="61" spans="1:9">
      <c r="A61" s="104" t="s">
        <v>10</v>
      </c>
      <c r="B61" s="98">
        <v>13</v>
      </c>
      <c r="C61" s="13">
        <v>4.0752351097178681E-2</v>
      </c>
      <c r="D61" s="58">
        <v>1</v>
      </c>
      <c r="E61" s="75"/>
      <c r="F61" s="75"/>
      <c r="G61" s="75"/>
      <c r="H61" s="75"/>
      <c r="I61" s="75"/>
    </row>
    <row r="62" spans="1:9">
      <c r="A62" s="104" t="s">
        <v>9</v>
      </c>
      <c r="B62" s="98">
        <v>3</v>
      </c>
      <c r="C62" s="13">
        <v>9.4043887147335428E-3</v>
      </c>
      <c r="D62" s="58">
        <v>0</v>
      </c>
      <c r="E62" s="75"/>
      <c r="F62" s="75"/>
      <c r="G62" s="75"/>
      <c r="H62" s="75"/>
      <c r="I62" s="75"/>
    </row>
    <row r="63" spans="1:9">
      <c r="A63" s="14" t="s">
        <v>169</v>
      </c>
      <c r="B63" s="99">
        <v>319</v>
      </c>
      <c r="C63" s="15">
        <v>1</v>
      </c>
      <c r="D63" s="58" t="s">
        <v>8</v>
      </c>
      <c r="E63" s="75"/>
      <c r="F63" s="75"/>
      <c r="G63" s="75"/>
      <c r="H63" s="75"/>
      <c r="I63" s="75"/>
    </row>
    <row r="64" spans="1:9">
      <c r="D64" s="17"/>
      <c r="E64" s="75"/>
      <c r="F64" s="75"/>
      <c r="G64" s="75"/>
      <c r="H64" s="75"/>
      <c r="I64" s="75"/>
    </row>
    <row r="65" spans="1:9">
      <c r="E65" s="75"/>
      <c r="F65" s="75"/>
      <c r="G65" s="75"/>
      <c r="H65" s="75"/>
      <c r="I65" s="75"/>
    </row>
    <row r="66" spans="1:9">
      <c r="E66" s="75"/>
      <c r="F66" s="75"/>
      <c r="G66" s="75"/>
      <c r="H66" s="75"/>
      <c r="I66" s="75"/>
    </row>
    <row r="67" spans="1:9">
      <c r="E67" s="75"/>
      <c r="F67" s="75"/>
      <c r="G67" s="75"/>
      <c r="H67" s="75"/>
      <c r="I67" s="75"/>
    </row>
    <row r="68" spans="1:9">
      <c r="E68" s="75"/>
      <c r="F68" s="75"/>
      <c r="G68" s="75"/>
      <c r="H68" s="75"/>
      <c r="I68" s="75"/>
    </row>
    <row r="69" spans="1:9">
      <c r="D69" s="8"/>
      <c r="E69" s="75"/>
      <c r="F69" s="75"/>
      <c r="G69" s="75"/>
      <c r="H69" s="75"/>
      <c r="I69" s="75"/>
    </row>
    <row r="70" spans="1:9">
      <c r="D70" s="8"/>
    </row>
    <row r="71" spans="1:9">
      <c r="D71" s="8"/>
    </row>
    <row r="72" spans="1:9" ht="66">
      <c r="A72" s="9" t="s">
        <v>96</v>
      </c>
      <c r="B72" s="10" t="s">
        <v>97</v>
      </c>
      <c r="C72" s="8"/>
      <c r="D72" s="8"/>
    </row>
    <row r="73" spans="1:9">
      <c r="C73" s="8"/>
      <c r="D73" s="8"/>
    </row>
    <row r="74" spans="1:9">
      <c r="A74" s="71" t="s">
        <v>23</v>
      </c>
      <c r="B74" s="11" t="s">
        <v>754</v>
      </c>
      <c r="C74" s="8"/>
      <c r="D74" s="8"/>
    </row>
    <row r="75" spans="1:9">
      <c r="A75" s="11" t="s">
        <v>24</v>
      </c>
      <c r="B75" s="11" t="s">
        <v>168</v>
      </c>
      <c r="C75" s="8"/>
      <c r="D75" s="8"/>
    </row>
    <row r="76" spans="1:9">
      <c r="A76" s="11" t="s">
        <v>25</v>
      </c>
      <c r="B76" s="11" t="s">
        <v>168</v>
      </c>
      <c r="C76" s="8"/>
      <c r="D76" s="8"/>
    </row>
    <row r="77" spans="1:9">
      <c r="A77" s="11" t="s">
        <v>26</v>
      </c>
      <c r="B77" s="11" t="s">
        <v>168</v>
      </c>
      <c r="C77" s="8"/>
      <c r="D77" s="8"/>
    </row>
    <row r="78" spans="1:9">
      <c r="A78" s="101"/>
      <c r="B78" s="25"/>
      <c r="C78" s="8"/>
      <c r="D78" s="8"/>
    </row>
    <row r="79" spans="1:9" ht="27">
      <c r="A79" s="73" t="s">
        <v>180</v>
      </c>
      <c r="B79" s="73" t="s">
        <v>218</v>
      </c>
      <c r="C79" s="73" t="s">
        <v>219</v>
      </c>
      <c r="D79" s="57" t="s">
        <v>220</v>
      </c>
      <c r="E79" s="75"/>
      <c r="F79" s="75"/>
      <c r="G79" s="75"/>
      <c r="H79" s="75"/>
      <c r="I79" s="75"/>
    </row>
    <row r="80" spans="1:9">
      <c r="A80" s="104" t="s">
        <v>3</v>
      </c>
      <c r="B80" s="98">
        <v>79</v>
      </c>
      <c r="C80" s="13">
        <v>0.2476489028213166</v>
      </c>
      <c r="D80" s="58">
        <f>VLOOKUP(A80,Priority[],2,FALSE)</f>
        <v>3</v>
      </c>
      <c r="E80" s="75"/>
      <c r="F80" s="75"/>
      <c r="G80" s="75"/>
      <c r="H80" s="75"/>
      <c r="I80" s="75"/>
    </row>
    <row r="81" spans="1:9">
      <c r="A81" s="104" t="s">
        <v>4</v>
      </c>
      <c r="B81" s="98">
        <v>178</v>
      </c>
      <c r="C81" s="13">
        <v>0.55799373040752354</v>
      </c>
      <c r="D81" s="58">
        <f>VLOOKUP(A81,Priority[],2,FALSE)</f>
        <v>2</v>
      </c>
      <c r="E81" s="75"/>
      <c r="F81" s="75"/>
      <c r="G81" s="75"/>
      <c r="H81" s="75"/>
      <c r="I81" s="75"/>
    </row>
    <row r="82" spans="1:9">
      <c r="A82" s="104" t="s">
        <v>5</v>
      </c>
      <c r="B82" s="98">
        <v>47</v>
      </c>
      <c r="C82" s="13">
        <v>0.14733542319749215</v>
      </c>
      <c r="D82" s="58">
        <f>VLOOKUP(A82,Priority[],2,FALSE)</f>
        <v>1</v>
      </c>
      <c r="E82" s="75"/>
      <c r="F82" s="75"/>
      <c r="G82" s="75"/>
      <c r="H82" s="75"/>
      <c r="I82" s="75"/>
    </row>
    <row r="83" spans="1:9">
      <c r="A83" s="104" t="s">
        <v>6</v>
      </c>
      <c r="B83" s="98">
        <v>15</v>
      </c>
      <c r="C83" s="13">
        <v>4.7021943573667714E-2</v>
      </c>
      <c r="D83" s="58">
        <f>VLOOKUP(A83,Priority[],2,FALSE)</f>
        <v>0</v>
      </c>
      <c r="E83" s="75"/>
      <c r="F83" s="75"/>
      <c r="G83" s="75"/>
      <c r="H83" s="75"/>
      <c r="I83" s="75"/>
    </row>
    <row r="84" spans="1:9">
      <c r="A84" s="14" t="s">
        <v>169</v>
      </c>
      <c r="B84" s="99">
        <v>319</v>
      </c>
      <c r="C84" s="15">
        <v>1</v>
      </c>
      <c r="D84" s="58" t="s">
        <v>8</v>
      </c>
      <c r="E84" s="75"/>
      <c r="F84" s="75"/>
      <c r="G84" s="75"/>
      <c r="H84" s="75"/>
      <c r="I84" s="75"/>
    </row>
    <row r="85" spans="1:9">
      <c r="D85" s="18"/>
      <c r="E85" s="75"/>
      <c r="F85" s="75"/>
      <c r="G85" s="75"/>
      <c r="H85" s="75"/>
      <c r="I85" s="75"/>
    </row>
    <row r="86" spans="1:9">
      <c r="D86" s="8"/>
      <c r="E86" s="75"/>
      <c r="F86" s="75"/>
      <c r="G86" s="75"/>
      <c r="H86" s="75"/>
      <c r="I86" s="75"/>
    </row>
    <row r="87" spans="1:9">
      <c r="A87" s="7"/>
      <c r="B87" s="7"/>
      <c r="C87" s="7"/>
      <c r="D87" s="8"/>
      <c r="E87" s="75"/>
      <c r="F87" s="75"/>
      <c r="G87" s="75"/>
      <c r="H87" s="75"/>
      <c r="I87" s="75"/>
    </row>
    <row r="88" spans="1:9">
      <c r="A88" s="7"/>
      <c r="B88" s="7"/>
      <c r="C88" s="7"/>
      <c r="D88" s="8"/>
      <c r="E88" s="75"/>
      <c r="F88" s="75"/>
      <c r="G88" s="75"/>
      <c r="H88" s="75"/>
      <c r="I88" s="75"/>
    </row>
    <row r="89" spans="1:9">
      <c r="A89" s="8"/>
      <c r="B89" s="8"/>
      <c r="C89" s="8"/>
      <c r="D89" s="8"/>
      <c r="E89" s="75"/>
      <c r="F89" s="75"/>
      <c r="G89" s="75"/>
      <c r="H89" s="75"/>
      <c r="I89" s="75"/>
    </row>
    <row r="90" spans="1:9" ht="52.8">
      <c r="A90" s="9" t="s">
        <v>98</v>
      </c>
      <c r="B90" s="10" t="s">
        <v>99</v>
      </c>
      <c r="C90" s="8"/>
      <c r="D90" s="8"/>
      <c r="E90" s="75"/>
      <c r="F90" s="75"/>
      <c r="G90" s="75"/>
      <c r="H90" s="75"/>
      <c r="I90" s="75"/>
    </row>
    <row r="91" spans="1:9">
      <c r="C91" s="8"/>
      <c r="D91" s="8"/>
    </row>
    <row r="92" spans="1:9">
      <c r="A92" s="71" t="s">
        <v>23</v>
      </c>
      <c r="B92" s="11" t="s">
        <v>754</v>
      </c>
      <c r="C92" s="8"/>
      <c r="D92" s="8"/>
    </row>
    <row r="93" spans="1:9">
      <c r="A93" s="11" t="s">
        <v>24</v>
      </c>
      <c r="B93" s="11" t="s">
        <v>168</v>
      </c>
      <c r="C93" s="8"/>
      <c r="D93" s="8"/>
    </row>
    <row r="94" spans="1:9">
      <c r="A94" s="11" t="s">
        <v>25</v>
      </c>
      <c r="B94" s="11" t="s">
        <v>168</v>
      </c>
      <c r="C94" s="8"/>
      <c r="D94" s="8"/>
    </row>
    <row r="95" spans="1:9">
      <c r="A95" s="11" t="s">
        <v>26</v>
      </c>
      <c r="B95" s="11" t="s">
        <v>168</v>
      </c>
      <c r="C95" s="8"/>
      <c r="D95" s="8"/>
    </row>
    <row r="96" spans="1:9">
      <c r="A96" s="101"/>
      <c r="B96" s="25"/>
      <c r="C96" s="8"/>
      <c r="D96" s="8"/>
    </row>
    <row r="97" spans="1:9" ht="27">
      <c r="A97" s="73" t="s">
        <v>180</v>
      </c>
      <c r="B97" s="73" t="s">
        <v>221</v>
      </c>
      <c r="C97" s="73" t="s">
        <v>222</v>
      </c>
      <c r="D97" s="57" t="s">
        <v>223</v>
      </c>
      <c r="E97" s="75"/>
      <c r="F97" s="75"/>
      <c r="G97" s="75"/>
      <c r="H97" s="75"/>
      <c r="I97" s="75"/>
    </row>
    <row r="98" spans="1:9">
      <c r="A98" s="104" t="s">
        <v>3</v>
      </c>
      <c r="B98" s="98">
        <v>55</v>
      </c>
      <c r="C98" s="13">
        <v>0.17241379310344829</v>
      </c>
      <c r="D98" s="58">
        <f>VLOOKUP(A98,Priority[],2,FALSE)</f>
        <v>3</v>
      </c>
      <c r="E98" s="75"/>
      <c r="F98" s="75"/>
      <c r="G98" s="75"/>
      <c r="H98" s="75"/>
      <c r="I98" s="75"/>
    </row>
    <row r="99" spans="1:9">
      <c r="A99" s="104" t="s">
        <v>4</v>
      </c>
      <c r="B99" s="98">
        <v>182</v>
      </c>
      <c r="C99" s="13">
        <v>0.57053291536050155</v>
      </c>
      <c r="D99" s="58">
        <f>VLOOKUP(A99,Priority[],2,FALSE)</f>
        <v>2</v>
      </c>
      <c r="E99" s="75"/>
      <c r="F99" s="75"/>
      <c r="G99" s="75"/>
      <c r="H99" s="75"/>
      <c r="I99" s="75"/>
    </row>
    <row r="100" spans="1:9">
      <c r="A100" s="104" t="s">
        <v>5</v>
      </c>
      <c r="B100" s="98">
        <v>63</v>
      </c>
      <c r="C100" s="13">
        <v>0.19749216300940439</v>
      </c>
      <c r="D100" s="58">
        <f>VLOOKUP(A100,Priority[],2,FALSE)</f>
        <v>1</v>
      </c>
      <c r="E100" s="75"/>
      <c r="F100" s="75"/>
      <c r="G100" s="75"/>
      <c r="H100" s="75"/>
      <c r="I100" s="75"/>
    </row>
    <row r="101" spans="1:9">
      <c r="A101" s="104" t="s">
        <v>6</v>
      </c>
      <c r="B101" s="98">
        <v>19</v>
      </c>
      <c r="C101" s="13">
        <v>5.9561128526645767E-2</v>
      </c>
      <c r="D101" s="58">
        <f>VLOOKUP(A101,Priority[],2,FALSE)</f>
        <v>0</v>
      </c>
      <c r="E101" s="75"/>
      <c r="F101" s="75"/>
      <c r="G101" s="75"/>
      <c r="H101" s="75"/>
      <c r="I101" s="75"/>
    </row>
    <row r="102" spans="1:9">
      <c r="A102" s="14" t="s">
        <v>169</v>
      </c>
      <c r="B102" s="99">
        <v>319</v>
      </c>
      <c r="C102" s="15">
        <v>1</v>
      </c>
      <c r="D102" s="58" t="s">
        <v>8</v>
      </c>
      <c r="E102" s="75"/>
      <c r="F102" s="75"/>
      <c r="G102" s="75"/>
      <c r="H102" s="75"/>
      <c r="I102" s="75"/>
    </row>
    <row r="103" spans="1:9">
      <c r="D103" s="18"/>
      <c r="E103" s="75"/>
      <c r="F103" s="75"/>
      <c r="G103" s="75"/>
      <c r="H103" s="75"/>
      <c r="I103" s="75"/>
    </row>
    <row r="104" spans="1:9">
      <c r="E104" s="75"/>
      <c r="F104" s="75"/>
      <c r="G104" s="75"/>
      <c r="H104" s="75"/>
      <c r="I104" s="75"/>
    </row>
    <row r="105" spans="1:9">
      <c r="E105" s="75"/>
      <c r="F105" s="75"/>
      <c r="G105" s="75"/>
      <c r="H105" s="75"/>
      <c r="I105" s="75"/>
    </row>
    <row r="106" spans="1:9">
      <c r="E106" s="75"/>
      <c r="F106" s="75"/>
      <c r="G106" s="75"/>
      <c r="H106" s="75"/>
      <c r="I106" s="75"/>
    </row>
    <row r="107" spans="1:9">
      <c r="E107" s="75"/>
      <c r="F107" s="75"/>
      <c r="G107" s="75"/>
      <c r="H107" s="75"/>
      <c r="I107" s="75"/>
    </row>
    <row r="108" spans="1:9">
      <c r="E108" s="75"/>
      <c r="F108" s="75"/>
      <c r="G108" s="75"/>
      <c r="H108" s="75"/>
      <c r="I108" s="75"/>
    </row>
  </sheetData>
  <pageMargins left="0.7" right="0.7" top="0.75" bottom="0.75" header="0.3" footer="0.3"/>
  <pageSetup orientation="portrait" r:id="rId6"/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8">
    <tabColor theme="3" tint="-0.249977111117893"/>
  </sheetPr>
  <dimension ref="A1:M87"/>
  <sheetViews>
    <sheetView showGridLines="0" zoomScale="90" zoomScaleNormal="90" workbookViewId="0">
      <selection activeCell="B10" sqref="B10"/>
    </sheetView>
  </sheetViews>
  <sheetFormatPr defaultRowHeight="14.4"/>
  <cols>
    <col min="1" max="1" width="20.109375" bestFit="1" customWidth="1"/>
    <col min="2" max="2" width="21.77734375" bestFit="1" customWidth="1"/>
    <col min="3" max="3" width="24.88671875" bestFit="1" customWidth="1"/>
    <col min="4" max="4" width="23.44140625" customWidth="1"/>
    <col min="5" max="5" width="25.44140625" customWidth="1"/>
    <col min="6" max="6" width="2.77734375" customWidth="1"/>
    <col min="7" max="9" width="9.5546875" customWidth="1"/>
    <col min="10" max="10" width="2" customWidth="1"/>
    <col min="11" max="12" width="9.5546875" customWidth="1"/>
    <col min="13" max="13" width="9" customWidth="1"/>
  </cols>
  <sheetData>
    <row r="1" spans="1:13" ht="22.8">
      <c r="A1" s="5" t="s">
        <v>224</v>
      </c>
      <c r="B1" s="5" t="s">
        <v>225</v>
      </c>
      <c r="C1" s="6"/>
      <c r="D1" s="8"/>
      <c r="E1" s="2"/>
      <c r="F1" s="2"/>
      <c r="G1" s="2"/>
      <c r="H1" s="2"/>
      <c r="I1" s="2"/>
      <c r="J1" s="2"/>
      <c r="K1" s="2"/>
      <c r="L1" s="2"/>
      <c r="M1" s="2"/>
    </row>
    <row r="2" spans="1:13">
      <c r="A2" s="7"/>
      <c r="B2" s="7"/>
      <c r="C2" s="7"/>
      <c r="D2" s="8"/>
    </row>
    <row r="3" spans="1:13">
      <c r="A3" s="7"/>
      <c r="B3" s="7"/>
      <c r="C3" s="7"/>
      <c r="D3" s="8"/>
    </row>
    <row r="4" spans="1:13">
      <c r="A4" s="7"/>
      <c r="B4" s="7"/>
      <c r="C4" s="7"/>
      <c r="D4" s="8"/>
      <c r="E4" s="8"/>
      <c r="F4" s="75"/>
      <c r="G4" s="8"/>
      <c r="H4" s="8"/>
      <c r="I4" s="8"/>
      <c r="J4" s="75"/>
      <c r="K4" s="8"/>
      <c r="L4" s="8"/>
    </row>
    <row r="5" spans="1:13">
      <c r="A5" s="61" t="s">
        <v>225</v>
      </c>
      <c r="B5" s="62" t="s">
        <v>178</v>
      </c>
      <c r="C5" s="75"/>
      <c r="D5" s="75"/>
      <c r="E5" s="75"/>
      <c r="F5" s="75"/>
      <c r="G5" s="75"/>
      <c r="H5" s="76"/>
      <c r="I5" s="75"/>
      <c r="J5" s="75"/>
      <c r="K5" s="75"/>
      <c r="L5" s="75"/>
    </row>
    <row r="6" spans="1:13" ht="28.8">
      <c r="A6" s="22" t="str">
        <f>D22</f>
        <v>Informed about Procedures</v>
      </c>
      <c r="B6" s="23">
        <f>SUMPRODUCT(B23:B26,D23:D26)/SUM(B23:B26)</f>
        <v>2.1943573667711598</v>
      </c>
      <c r="C6" s="75"/>
      <c r="D6" s="75"/>
      <c r="E6" s="74"/>
      <c r="F6" s="74"/>
      <c r="G6" s="74"/>
      <c r="H6" s="74"/>
      <c r="I6" s="74"/>
      <c r="J6" s="74"/>
      <c r="K6" s="74"/>
      <c r="L6" s="74"/>
    </row>
    <row r="7" spans="1:13" ht="28.8">
      <c r="A7" s="19" t="str">
        <f>D40</f>
        <v>Informed about Deviations</v>
      </c>
      <c r="B7" s="20">
        <f>SUMPRODUCT(B41:B44,D41:D44)/SUM(B41:B44)</f>
        <v>1.6489028213166144</v>
      </c>
      <c r="C7" s="75"/>
      <c r="D7" s="75"/>
      <c r="E7" s="74"/>
      <c r="F7" s="74"/>
      <c r="G7" s="74"/>
      <c r="H7" s="74"/>
      <c r="I7" s="74"/>
      <c r="J7" s="74"/>
      <c r="K7" s="74"/>
      <c r="L7" s="74"/>
    </row>
    <row r="8" spans="1:13" ht="28.8">
      <c r="A8" s="24" t="str">
        <f>D58</f>
        <v>Consistency of Decisions</v>
      </c>
      <c r="B8" s="23">
        <f>SUMPRODUCT(B59:B62,D59:D62)/SUM(B59:B62)</f>
        <v>2.2413793103448274</v>
      </c>
      <c r="C8" s="75"/>
      <c r="D8" s="75"/>
      <c r="E8" s="74"/>
      <c r="F8" s="74"/>
      <c r="G8" s="74"/>
      <c r="H8" s="74"/>
      <c r="I8" s="74"/>
      <c r="J8" s="74"/>
      <c r="K8" s="74"/>
      <c r="L8" s="74"/>
    </row>
    <row r="9" spans="1:13" ht="28.8">
      <c r="A9" s="19" t="str">
        <f>D76</f>
        <v>Standards without Interference</v>
      </c>
      <c r="B9" s="20">
        <f>SUMPRODUCT(B77:B80,D77:D80)/SUM(B77:B80)</f>
        <v>2.2100313479623823</v>
      </c>
      <c r="C9" s="75"/>
      <c r="D9" s="75"/>
      <c r="E9" s="74"/>
      <c r="F9" s="74"/>
      <c r="G9" s="74"/>
      <c r="H9" s="74"/>
      <c r="I9" s="74"/>
      <c r="J9" s="74"/>
      <c r="K9" s="74"/>
      <c r="L9" s="74"/>
    </row>
    <row r="10" spans="1:13">
      <c r="A10" s="21" t="s">
        <v>179</v>
      </c>
      <c r="B10" s="41">
        <f>AVERAGE(B6:B9)</f>
        <v>2.0736677115987456</v>
      </c>
      <c r="C10" s="75"/>
      <c r="D10" s="75"/>
      <c r="E10" s="74"/>
      <c r="F10" s="74"/>
      <c r="G10" s="74"/>
      <c r="H10" s="74"/>
      <c r="I10" s="74"/>
      <c r="J10" s="74"/>
      <c r="K10" s="74"/>
      <c r="L10" s="74"/>
    </row>
    <row r="11" spans="1:13">
      <c r="A11" s="7"/>
      <c r="B11" s="7"/>
      <c r="C11" s="75"/>
      <c r="D11" s="75"/>
      <c r="E11" s="63"/>
      <c r="F11" s="63"/>
      <c r="G11" s="63"/>
      <c r="H11" s="63"/>
      <c r="I11" s="63"/>
      <c r="J11" s="63"/>
      <c r="K11" s="63"/>
      <c r="L11" s="63"/>
    </row>
    <row r="12" spans="1:13">
      <c r="A12" s="7"/>
      <c r="B12" s="7"/>
      <c r="C12" s="75"/>
      <c r="D12" s="75"/>
    </row>
    <row r="13" spans="1:13">
      <c r="A13" s="7"/>
      <c r="B13" s="7"/>
      <c r="C13" s="75"/>
      <c r="D13" s="75"/>
    </row>
    <row r="14" spans="1:13">
      <c r="A14" s="8"/>
      <c r="B14" s="8"/>
      <c r="C14" s="8"/>
      <c r="D14" s="8"/>
    </row>
    <row r="15" spans="1:13" ht="66">
      <c r="A15" s="9" t="s">
        <v>100</v>
      </c>
      <c r="B15" s="10" t="s">
        <v>101</v>
      </c>
      <c r="C15" s="8"/>
      <c r="D15" s="8"/>
    </row>
    <row r="16" spans="1:13">
      <c r="C16" s="8"/>
      <c r="D16" s="8"/>
    </row>
    <row r="17" spans="1:13">
      <c r="A17" s="71" t="s">
        <v>23</v>
      </c>
      <c r="B17" s="11" t="s">
        <v>754</v>
      </c>
      <c r="C17" s="8"/>
      <c r="D17" s="8"/>
    </row>
    <row r="18" spans="1:13">
      <c r="A18" s="11" t="s">
        <v>24</v>
      </c>
      <c r="B18" s="11" t="s">
        <v>168</v>
      </c>
      <c r="C18" s="8"/>
      <c r="D18" s="8"/>
    </row>
    <row r="19" spans="1:13">
      <c r="A19" s="11" t="s">
        <v>25</v>
      </c>
      <c r="B19" s="11" t="s">
        <v>168</v>
      </c>
      <c r="C19" s="8"/>
      <c r="D19" s="8"/>
    </row>
    <row r="20" spans="1:13">
      <c r="A20" s="11" t="s">
        <v>26</v>
      </c>
      <c r="B20" s="11" t="s">
        <v>168</v>
      </c>
      <c r="C20" s="8"/>
      <c r="D20" s="8"/>
    </row>
    <row r="21" spans="1:13">
      <c r="A21" s="101"/>
      <c r="B21" s="25"/>
      <c r="C21" s="8"/>
      <c r="D21" s="8"/>
    </row>
    <row r="22" spans="1:13" ht="27">
      <c r="A22" s="73" t="s">
        <v>180</v>
      </c>
      <c r="B22" s="73" t="s">
        <v>226</v>
      </c>
      <c r="C22" s="73" t="s">
        <v>227</v>
      </c>
      <c r="D22" s="57" t="s">
        <v>228</v>
      </c>
      <c r="E22" s="75"/>
      <c r="F22" s="75"/>
      <c r="G22" s="65"/>
      <c r="H22" s="65"/>
      <c r="I22" s="65"/>
      <c r="J22" s="65"/>
      <c r="K22" s="65"/>
      <c r="L22" s="65"/>
      <c r="M22" s="65"/>
    </row>
    <row r="23" spans="1:13">
      <c r="A23" s="104" t="s">
        <v>3</v>
      </c>
      <c r="B23" s="98">
        <v>102</v>
      </c>
      <c r="C23" s="13">
        <v>0.31974921630094044</v>
      </c>
      <c r="D23" s="58">
        <f>VLOOKUP(A23,Priority[],2,FALSE)</f>
        <v>3</v>
      </c>
      <c r="E23" s="75"/>
      <c r="F23" s="75"/>
      <c r="G23" s="67"/>
      <c r="H23" s="67"/>
      <c r="I23" s="67"/>
      <c r="J23" s="67"/>
      <c r="K23" s="67"/>
      <c r="L23" s="67"/>
      <c r="M23" s="67"/>
    </row>
    <row r="24" spans="1:13">
      <c r="A24" s="104" t="s">
        <v>4</v>
      </c>
      <c r="B24" s="98">
        <v>180</v>
      </c>
      <c r="C24" s="13">
        <v>0.56426332288401249</v>
      </c>
      <c r="D24" s="58">
        <f>VLOOKUP(A24,Priority[],2,FALSE)</f>
        <v>2</v>
      </c>
      <c r="E24" s="75"/>
      <c r="F24" s="75"/>
      <c r="G24" s="67"/>
      <c r="H24" s="67"/>
      <c r="I24" s="67"/>
      <c r="J24" s="67"/>
      <c r="K24" s="67"/>
      <c r="L24" s="67"/>
      <c r="M24" s="67"/>
    </row>
    <row r="25" spans="1:13">
      <c r="A25" s="104" t="s">
        <v>5</v>
      </c>
      <c r="B25" s="98">
        <v>34</v>
      </c>
      <c r="C25" s="13">
        <v>0.10658307210031348</v>
      </c>
      <c r="D25" s="58">
        <f>VLOOKUP(A25,Priority[],2,FALSE)</f>
        <v>1</v>
      </c>
      <c r="E25" s="75"/>
      <c r="F25" s="75"/>
      <c r="G25" s="67"/>
      <c r="H25" s="67"/>
      <c r="I25" s="67"/>
      <c r="J25" s="67"/>
      <c r="K25" s="67"/>
      <c r="L25" s="67"/>
      <c r="M25" s="67"/>
    </row>
    <row r="26" spans="1:13">
      <c r="A26" s="104" t="s">
        <v>6</v>
      </c>
      <c r="B26" s="98">
        <v>3</v>
      </c>
      <c r="C26" s="13">
        <v>9.4043887147335428E-3</v>
      </c>
      <c r="D26" s="58">
        <f>VLOOKUP(A26,Priority[],2,FALSE)</f>
        <v>0</v>
      </c>
      <c r="E26" s="75"/>
      <c r="F26" s="75"/>
      <c r="G26" s="67"/>
      <c r="H26" s="67"/>
      <c r="I26" s="67"/>
      <c r="J26" s="67"/>
      <c r="K26" s="67"/>
      <c r="L26" s="67"/>
      <c r="M26" s="67"/>
    </row>
    <row r="27" spans="1:13">
      <c r="A27" s="14" t="s">
        <v>169</v>
      </c>
      <c r="B27" s="99">
        <v>319</v>
      </c>
      <c r="C27" s="15">
        <v>1</v>
      </c>
      <c r="D27" s="58"/>
      <c r="E27" s="75"/>
      <c r="F27" s="75"/>
      <c r="G27" s="67"/>
      <c r="H27" s="67"/>
      <c r="I27" s="67"/>
      <c r="J27" s="67"/>
      <c r="K27" s="67"/>
      <c r="L27" s="67"/>
      <c r="M27" s="67"/>
    </row>
    <row r="28" spans="1:13">
      <c r="D28" s="58"/>
      <c r="E28" s="75"/>
      <c r="F28" s="75"/>
      <c r="G28" s="67"/>
      <c r="H28" s="67"/>
      <c r="I28" s="67"/>
      <c r="J28" s="67"/>
      <c r="K28" s="67"/>
      <c r="L28" s="67"/>
      <c r="M28" s="67"/>
    </row>
    <row r="29" spans="1:13">
      <c r="D29" s="56"/>
      <c r="E29" s="75"/>
      <c r="F29" s="75"/>
      <c r="G29" s="77"/>
      <c r="H29" s="77"/>
      <c r="I29" s="77"/>
      <c r="J29" s="77"/>
      <c r="K29" s="77"/>
      <c r="L29" s="77"/>
      <c r="M29" s="77"/>
    </row>
    <row r="30" spans="1:13">
      <c r="A30" s="7"/>
      <c r="B30" s="7"/>
      <c r="C30" s="7"/>
      <c r="D30" s="8"/>
      <c r="E30" s="75"/>
      <c r="F30" s="75"/>
    </row>
    <row r="31" spans="1:13">
      <c r="A31" s="7"/>
      <c r="B31" s="7"/>
      <c r="C31" s="7"/>
      <c r="D31" s="8"/>
    </row>
    <row r="32" spans="1:13">
      <c r="A32" s="8"/>
      <c r="B32" s="8"/>
      <c r="C32" s="8"/>
      <c r="D32" s="8"/>
    </row>
    <row r="33" spans="1:13" ht="79.2">
      <c r="A33" s="9" t="s">
        <v>102</v>
      </c>
      <c r="B33" s="10" t="s">
        <v>103</v>
      </c>
      <c r="C33" s="8"/>
      <c r="D33" s="8"/>
    </row>
    <row r="34" spans="1:13">
      <c r="C34" s="8"/>
      <c r="D34" s="8"/>
    </row>
    <row r="35" spans="1:13">
      <c r="A35" s="71" t="s">
        <v>23</v>
      </c>
      <c r="B35" s="11" t="s">
        <v>754</v>
      </c>
      <c r="C35" s="8"/>
      <c r="D35" s="8"/>
    </row>
    <row r="36" spans="1:13">
      <c r="A36" s="11" t="s">
        <v>24</v>
      </c>
      <c r="B36" s="11" t="s">
        <v>168</v>
      </c>
      <c r="C36" s="8"/>
      <c r="D36" s="8"/>
    </row>
    <row r="37" spans="1:13">
      <c r="A37" s="11" t="s">
        <v>25</v>
      </c>
      <c r="B37" s="11" t="s">
        <v>168</v>
      </c>
      <c r="C37" s="8"/>
      <c r="D37" s="8"/>
    </row>
    <row r="38" spans="1:13">
      <c r="A38" s="11" t="s">
        <v>26</v>
      </c>
      <c r="B38" s="11" t="s">
        <v>168</v>
      </c>
      <c r="C38" s="8"/>
      <c r="D38" s="8"/>
    </row>
    <row r="39" spans="1:13">
      <c r="A39" s="101"/>
      <c r="B39" s="25"/>
      <c r="C39" s="8"/>
      <c r="D39" s="8"/>
    </row>
    <row r="40" spans="1:13" ht="27">
      <c r="A40" s="73" t="s">
        <v>180</v>
      </c>
      <c r="B40" s="73" t="s">
        <v>229</v>
      </c>
      <c r="C40" s="73" t="s">
        <v>230</v>
      </c>
      <c r="D40" s="57" t="s">
        <v>231</v>
      </c>
      <c r="E40" s="75"/>
      <c r="F40" s="75"/>
      <c r="G40" s="75"/>
      <c r="H40" s="75"/>
      <c r="I40" s="65"/>
      <c r="J40" s="65"/>
      <c r="K40" s="65"/>
      <c r="L40" s="65"/>
      <c r="M40" s="65"/>
    </row>
    <row r="41" spans="1:13">
      <c r="A41" s="104" t="s">
        <v>3</v>
      </c>
      <c r="B41" s="98">
        <v>45</v>
      </c>
      <c r="C41" s="13">
        <v>0.14106583072100312</v>
      </c>
      <c r="D41" s="58">
        <f>VLOOKUP(A41,Priority[],2,FALSE)</f>
        <v>3</v>
      </c>
      <c r="E41" s="75"/>
      <c r="F41" s="75"/>
      <c r="G41" s="75"/>
      <c r="H41" s="75"/>
      <c r="I41" s="67"/>
      <c r="J41" s="67"/>
      <c r="K41" s="67"/>
      <c r="L41" s="67"/>
      <c r="M41" s="67"/>
    </row>
    <row r="42" spans="1:13">
      <c r="A42" s="104" t="s">
        <v>4</v>
      </c>
      <c r="B42" s="98">
        <v>143</v>
      </c>
      <c r="C42" s="13">
        <v>0.44827586206896552</v>
      </c>
      <c r="D42" s="58">
        <f>VLOOKUP(A42,Priority[],2,FALSE)</f>
        <v>2</v>
      </c>
      <c r="E42" s="75"/>
      <c r="F42" s="75"/>
      <c r="G42" s="75"/>
      <c r="H42" s="75"/>
      <c r="I42" s="67"/>
      <c r="J42" s="67"/>
      <c r="K42" s="67"/>
      <c r="L42" s="67"/>
      <c r="M42" s="67"/>
    </row>
    <row r="43" spans="1:13">
      <c r="A43" s="104" t="s">
        <v>5</v>
      </c>
      <c r="B43" s="98">
        <v>105</v>
      </c>
      <c r="C43" s="13">
        <v>0.32915360501567398</v>
      </c>
      <c r="D43" s="58">
        <f>VLOOKUP(A43,Priority[],2,FALSE)</f>
        <v>1</v>
      </c>
      <c r="E43" s="75"/>
      <c r="F43" s="75"/>
      <c r="G43" s="75"/>
      <c r="H43" s="75"/>
      <c r="I43" s="67"/>
      <c r="J43" s="67"/>
      <c r="K43" s="67"/>
      <c r="L43" s="67"/>
      <c r="M43" s="67"/>
    </row>
    <row r="44" spans="1:13">
      <c r="A44" s="104" t="s">
        <v>6</v>
      </c>
      <c r="B44" s="98">
        <v>26</v>
      </c>
      <c r="C44" s="13">
        <v>8.1504702194357362E-2</v>
      </c>
      <c r="D44" s="58">
        <f>VLOOKUP(A44,Priority[],2,FALSE)</f>
        <v>0</v>
      </c>
      <c r="E44" s="75"/>
      <c r="F44" s="75"/>
      <c r="G44" s="75"/>
      <c r="H44" s="75"/>
      <c r="I44" s="67"/>
      <c r="J44" s="67"/>
      <c r="K44" s="67"/>
      <c r="L44" s="67"/>
      <c r="M44" s="67"/>
    </row>
    <row r="45" spans="1:13">
      <c r="A45" s="14" t="s">
        <v>169</v>
      </c>
      <c r="B45" s="99">
        <v>319</v>
      </c>
      <c r="C45" s="15">
        <v>1</v>
      </c>
      <c r="D45" s="58"/>
      <c r="E45" s="75"/>
      <c r="F45" s="75"/>
      <c r="G45" s="75"/>
      <c r="H45" s="75"/>
      <c r="I45" s="67"/>
      <c r="J45" s="67"/>
      <c r="K45" s="67"/>
      <c r="L45" s="67"/>
      <c r="M45" s="67"/>
    </row>
    <row r="46" spans="1:13">
      <c r="D46" s="58"/>
      <c r="E46" s="75"/>
      <c r="F46" s="75"/>
      <c r="G46" s="75"/>
      <c r="H46" s="75"/>
      <c r="I46" s="67"/>
      <c r="J46" s="67"/>
      <c r="K46" s="67"/>
      <c r="L46" s="67"/>
      <c r="M46" s="67"/>
    </row>
    <row r="47" spans="1:13">
      <c r="D47" s="18"/>
      <c r="E47" s="75"/>
      <c r="F47" s="75"/>
      <c r="G47" s="75"/>
      <c r="H47" s="75"/>
      <c r="I47" s="69"/>
      <c r="J47" s="69"/>
      <c r="K47" s="69"/>
      <c r="L47" s="69"/>
      <c r="M47" s="69"/>
    </row>
    <row r="48" spans="1:13">
      <c r="A48" s="7"/>
      <c r="B48" s="7"/>
      <c r="C48" s="7"/>
      <c r="D48" s="8"/>
      <c r="E48" s="75"/>
      <c r="F48" s="75"/>
      <c r="G48" s="75"/>
      <c r="H48" s="75"/>
    </row>
    <row r="49" spans="1:13">
      <c r="A49" s="7"/>
      <c r="B49" s="7"/>
      <c r="C49" s="7"/>
      <c r="D49" s="8"/>
      <c r="E49" s="75"/>
      <c r="F49" s="75"/>
      <c r="G49" s="75"/>
      <c r="H49" s="75"/>
    </row>
    <row r="50" spans="1:13">
      <c r="A50" s="8"/>
      <c r="B50" s="8"/>
      <c r="C50" s="8"/>
      <c r="D50" s="8"/>
      <c r="E50" s="75"/>
      <c r="F50" s="75"/>
      <c r="G50" s="75"/>
      <c r="H50" s="75"/>
    </row>
    <row r="51" spans="1:13" ht="39.6">
      <c r="A51" s="9" t="s">
        <v>104</v>
      </c>
      <c r="B51" s="10" t="s">
        <v>105</v>
      </c>
      <c r="C51" s="8"/>
      <c r="D51" s="8"/>
      <c r="E51" s="75"/>
      <c r="F51" s="75"/>
      <c r="G51" s="75"/>
      <c r="H51" s="75"/>
    </row>
    <row r="52" spans="1:13">
      <c r="C52" s="8"/>
      <c r="D52" s="8"/>
    </row>
    <row r="53" spans="1:13">
      <c r="A53" s="71" t="s">
        <v>23</v>
      </c>
      <c r="B53" s="11" t="s">
        <v>754</v>
      </c>
      <c r="C53" s="8"/>
      <c r="D53" s="8"/>
    </row>
    <row r="54" spans="1:13">
      <c r="A54" s="11" t="s">
        <v>24</v>
      </c>
      <c r="B54" s="11" t="s">
        <v>168</v>
      </c>
      <c r="C54" s="8"/>
      <c r="D54" s="8"/>
    </row>
    <row r="55" spans="1:13">
      <c r="A55" s="11" t="s">
        <v>25</v>
      </c>
      <c r="B55" s="11" t="s">
        <v>168</v>
      </c>
      <c r="C55" s="8"/>
      <c r="D55" s="8"/>
    </row>
    <row r="56" spans="1:13">
      <c r="A56" s="11" t="s">
        <v>26</v>
      </c>
      <c r="B56" s="11" t="s">
        <v>168</v>
      </c>
      <c r="C56" s="8"/>
      <c r="D56" s="8"/>
    </row>
    <row r="57" spans="1:13">
      <c r="A57" s="101"/>
      <c r="B57" s="25"/>
      <c r="C57" s="8"/>
      <c r="D57" s="8"/>
    </row>
    <row r="58" spans="1:13">
      <c r="A58" s="73" t="s">
        <v>180</v>
      </c>
      <c r="B58" s="73" t="s">
        <v>232</v>
      </c>
      <c r="C58" s="73" t="s">
        <v>233</v>
      </c>
      <c r="D58" s="57" t="s">
        <v>234</v>
      </c>
      <c r="E58" s="75"/>
      <c r="F58" s="75"/>
      <c r="G58" s="75"/>
      <c r="H58" s="75"/>
      <c r="I58" s="65"/>
      <c r="J58" s="65"/>
      <c r="K58" s="65"/>
      <c r="L58" s="65"/>
      <c r="M58" s="65"/>
    </row>
    <row r="59" spans="1:13">
      <c r="A59" s="104" t="s">
        <v>12</v>
      </c>
      <c r="B59" s="98">
        <v>20</v>
      </c>
      <c r="C59" s="13">
        <v>6.2695924764890276E-2</v>
      </c>
      <c r="D59" s="58">
        <v>0</v>
      </c>
      <c r="E59" s="75"/>
      <c r="F59" s="75"/>
      <c r="G59" s="75"/>
      <c r="H59" s="75"/>
      <c r="I59" s="67"/>
      <c r="J59" s="67"/>
      <c r="K59" s="67"/>
      <c r="L59" s="67"/>
      <c r="M59" s="67"/>
    </row>
    <row r="60" spans="1:13">
      <c r="A60" s="104" t="s">
        <v>11</v>
      </c>
      <c r="B60" s="98">
        <v>43</v>
      </c>
      <c r="C60" s="13">
        <v>0.13479623824451412</v>
      </c>
      <c r="D60" s="58">
        <v>1</v>
      </c>
      <c r="E60" s="75"/>
      <c r="F60" s="75"/>
      <c r="G60" s="75"/>
      <c r="H60" s="75"/>
      <c r="I60" s="67"/>
      <c r="J60" s="67"/>
      <c r="K60" s="67"/>
      <c r="L60" s="67"/>
      <c r="M60" s="67"/>
    </row>
    <row r="61" spans="1:13">
      <c r="A61" s="104" t="s">
        <v>10</v>
      </c>
      <c r="B61" s="98">
        <v>96</v>
      </c>
      <c r="C61" s="13">
        <v>0.30094043887147337</v>
      </c>
      <c r="D61" s="58">
        <v>2</v>
      </c>
      <c r="E61" s="75"/>
      <c r="F61" s="75"/>
      <c r="G61" s="75"/>
      <c r="H61" s="75"/>
      <c r="I61" s="67"/>
      <c r="J61" s="67"/>
      <c r="K61" s="67"/>
      <c r="L61" s="67"/>
      <c r="M61" s="67"/>
    </row>
    <row r="62" spans="1:13">
      <c r="A62" s="104" t="s">
        <v>9</v>
      </c>
      <c r="B62" s="98">
        <v>160</v>
      </c>
      <c r="C62" s="13">
        <v>0.50156739811912221</v>
      </c>
      <c r="D62" s="58">
        <v>3</v>
      </c>
      <c r="E62" s="75"/>
      <c r="F62" s="75"/>
      <c r="G62" s="75"/>
      <c r="H62" s="75"/>
      <c r="I62" s="78"/>
      <c r="J62" s="78"/>
      <c r="K62" s="78"/>
      <c r="L62" s="78"/>
      <c r="M62" s="78"/>
    </row>
    <row r="63" spans="1:13">
      <c r="A63" s="14" t="s">
        <v>169</v>
      </c>
      <c r="B63" s="99">
        <v>319</v>
      </c>
      <c r="C63" s="15">
        <v>1</v>
      </c>
      <c r="D63" s="58"/>
      <c r="E63" s="75"/>
      <c r="F63" s="75"/>
      <c r="G63" s="75"/>
      <c r="H63" s="75"/>
      <c r="I63" s="78"/>
      <c r="J63" s="78"/>
      <c r="K63" s="78"/>
      <c r="L63" s="78"/>
      <c r="M63" s="78"/>
    </row>
    <row r="64" spans="1:13">
      <c r="D64" s="58"/>
      <c r="E64" s="75"/>
      <c r="F64" s="75"/>
      <c r="G64" s="75"/>
      <c r="H64" s="75"/>
      <c r="I64" s="78"/>
      <c r="J64" s="78"/>
      <c r="K64" s="78"/>
      <c r="L64" s="78"/>
      <c r="M64" s="78"/>
    </row>
    <row r="65" spans="1:13">
      <c r="D65" s="18"/>
      <c r="E65" s="75"/>
      <c r="F65" s="75"/>
      <c r="G65" s="75"/>
      <c r="H65" s="75"/>
      <c r="I65" s="69"/>
      <c r="J65" s="69"/>
      <c r="K65" s="69"/>
      <c r="L65" s="69"/>
      <c r="M65" s="69"/>
    </row>
    <row r="66" spans="1:13">
      <c r="A66" s="7"/>
      <c r="B66" s="7"/>
      <c r="C66" s="7"/>
      <c r="D66" s="8"/>
      <c r="E66" s="75"/>
      <c r="F66" s="75"/>
      <c r="G66" s="75"/>
      <c r="H66" s="75"/>
    </row>
    <row r="67" spans="1:13">
      <c r="A67" s="7"/>
      <c r="B67" s="7"/>
      <c r="C67" s="7"/>
      <c r="D67" s="8"/>
      <c r="E67" s="75"/>
      <c r="F67" s="75"/>
      <c r="G67" s="75"/>
      <c r="H67" s="75"/>
    </row>
    <row r="68" spans="1:13">
      <c r="A68" s="8"/>
      <c r="B68" s="8"/>
      <c r="C68" s="8"/>
      <c r="D68" s="8"/>
      <c r="E68" s="75"/>
      <c r="F68" s="75"/>
      <c r="G68" s="75"/>
      <c r="H68" s="75"/>
    </row>
    <row r="69" spans="1:13" ht="66">
      <c r="A69" s="9" t="s">
        <v>106</v>
      </c>
      <c r="B69" s="10" t="s">
        <v>107</v>
      </c>
      <c r="C69" s="8"/>
      <c r="D69" s="8"/>
      <c r="E69" s="75"/>
      <c r="F69" s="75"/>
      <c r="G69" s="75"/>
      <c r="H69" s="75"/>
    </row>
    <row r="70" spans="1:13">
      <c r="C70" s="8"/>
      <c r="D70" s="8"/>
    </row>
    <row r="71" spans="1:13">
      <c r="A71" s="71" t="s">
        <v>23</v>
      </c>
      <c r="B71" s="11" t="s">
        <v>754</v>
      </c>
      <c r="C71" s="8"/>
      <c r="D71" s="8"/>
    </row>
    <row r="72" spans="1:13">
      <c r="A72" s="11" t="s">
        <v>24</v>
      </c>
      <c r="B72" s="11" t="s">
        <v>168</v>
      </c>
      <c r="C72" s="8"/>
      <c r="D72" s="8"/>
    </row>
    <row r="73" spans="1:13">
      <c r="A73" s="11" t="s">
        <v>25</v>
      </c>
      <c r="B73" s="11" t="s">
        <v>168</v>
      </c>
      <c r="C73" s="8"/>
      <c r="D73" s="8"/>
    </row>
    <row r="74" spans="1:13">
      <c r="A74" s="11" t="s">
        <v>26</v>
      </c>
      <c r="B74" s="11" t="s">
        <v>168</v>
      </c>
      <c r="C74" s="8"/>
      <c r="D74" s="8"/>
    </row>
    <row r="75" spans="1:13">
      <c r="A75" s="101"/>
      <c r="B75" s="25"/>
      <c r="C75" s="8"/>
      <c r="D75" s="8"/>
    </row>
    <row r="76" spans="1:13" ht="27">
      <c r="A76" s="73" t="s">
        <v>180</v>
      </c>
      <c r="B76" s="73" t="s">
        <v>235</v>
      </c>
      <c r="C76" s="73" t="s">
        <v>236</v>
      </c>
      <c r="D76" s="57" t="s">
        <v>237</v>
      </c>
      <c r="E76" s="75"/>
      <c r="F76" s="75"/>
      <c r="G76" s="75"/>
      <c r="H76" s="75"/>
      <c r="I76" s="65"/>
      <c r="J76" s="65"/>
      <c r="K76" s="65"/>
      <c r="L76" s="65"/>
      <c r="M76" s="65"/>
    </row>
    <row r="77" spans="1:13">
      <c r="A77" s="104" t="s">
        <v>12</v>
      </c>
      <c r="B77" s="98">
        <v>27</v>
      </c>
      <c r="C77" s="13">
        <v>8.4639498432601878E-2</v>
      </c>
      <c r="D77" s="58">
        <v>0</v>
      </c>
      <c r="E77" s="75"/>
      <c r="F77" s="75"/>
      <c r="G77" s="75"/>
      <c r="H77" s="75"/>
      <c r="I77" s="67"/>
      <c r="J77" s="67"/>
      <c r="K77" s="67"/>
      <c r="L77" s="67"/>
      <c r="M77" s="67"/>
    </row>
    <row r="78" spans="1:13">
      <c r="A78" s="104" t="s">
        <v>11</v>
      </c>
      <c r="B78" s="98">
        <v>36</v>
      </c>
      <c r="C78" s="13">
        <v>0.11285266457680251</v>
      </c>
      <c r="D78" s="58">
        <v>1</v>
      </c>
      <c r="E78" s="75"/>
      <c r="F78" s="75"/>
      <c r="G78" s="75"/>
      <c r="H78" s="75"/>
      <c r="I78" s="67"/>
      <c r="J78" s="67"/>
      <c r="K78" s="67"/>
      <c r="L78" s="67"/>
      <c r="M78" s="67"/>
    </row>
    <row r="79" spans="1:13">
      <c r="A79" s="104" t="s">
        <v>10</v>
      </c>
      <c r="B79" s="98">
        <v>99</v>
      </c>
      <c r="C79" s="13">
        <v>0.31034482758620691</v>
      </c>
      <c r="D79" s="58">
        <v>2</v>
      </c>
      <c r="E79" s="75"/>
      <c r="F79" s="75"/>
      <c r="G79" s="75"/>
      <c r="H79" s="75"/>
      <c r="I79" s="67"/>
      <c r="J79" s="67"/>
      <c r="K79" s="67"/>
      <c r="L79" s="67"/>
      <c r="M79" s="67"/>
    </row>
    <row r="80" spans="1:13">
      <c r="A80" s="104" t="s">
        <v>9</v>
      </c>
      <c r="B80" s="98">
        <v>157</v>
      </c>
      <c r="C80" s="13">
        <v>0.49216300940438873</v>
      </c>
      <c r="D80" s="58">
        <v>3</v>
      </c>
      <c r="E80" s="75"/>
      <c r="F80" s="75"/>
      <c r="G80" s="75"/>
      <c r="H80" s="75"/>
      <c r="I80" s="78"/>
      <c r="J80" s="78"/>
      <c r="K80" s="78"/>
      <c r="L80" s="78"/>
      <c r="M80" s="78"/>
    </row>
    <row r="81" spans="1:13">
      <c r="A81" s="14" t="s">
        <v>169</v>
      </c>
      <c r="B81" s="99">
        <v>319</v>
      </c>
      <c r="C81" s="15">
        <v>1</v>
      </c>
      <c r="D81" s="58"/>
      <c r="E81" s="75"/>
      <c r="F81" s="75"/>
      <c r="G81" s="75"/>
      <c r="H81" s="75"/>
      <c r="I81" s="78"/>
      <c r="J81" s="78"/>
      <c r="K81" s="78"/>
      <c r="L81" s="78"/>
      <c r="M81" s="78"/>
    </row>
    <row r="82" spans="1:13">
      <c r="D82" s="58"/>
      <c r="E82" s="75"/>
      <c r="F82" s="75"/>
      <c r="G82" s="75"/>
      <c r="H82" s="75"/>
      <c r="I82" s="78"/>
      <c r="J82" s="78"/>
      <c r="K82" s="78"/>
      <c r="L82" s="78"/>
      <c r="M82" s="78"/>
    </row>
    <row r="83" spans="1:13">
      <c r="D83" s="18"/>
      <c r="E83" s="75"/>
      <c r="F83" s="75"/>
      <c r="G83" s="75"/>
      <c r="H83" s="75"/>
      <c r="I83" s="69"/>
      <c r="J83" s="69"/>
      <c r="K83" s="69"/>
      <c r="L83" s="69"/>
      <c r="M83" s="69"/>
    </row>
    <row r="84" spans="1:13">
      <c r="E84" s="75"/>
      <c r="F84" s="75"/>
      <c r="G84" s="75"/>
      <c r="H84" s="75"/>
    </row>
    <row r="85" spans="1:13">
      <c r="E85" s="75"/>
      <c r="F85" s="75"/>
      <c r="G85" s="75"/>
      <c r="H85" s="75"/>
    </row>
    <row r="86" spans="1:13">
      <c r="E86" s="75"/>
      <c r="F86" s="75"/>
      <c r="G86" s="75"/>
      <c r="H86" s="75"/>
    </row>
    <row r="87" spans="1:13">
      <c r="E87" s="75"/>
      <c r="F87" s="75"/>
      <c r="G87" s="75"/>
      <c r="H87" s="75"/>
    </row>
  </sheetData>
  <pageMargins left="0.7" right="0.7" top="0.75" bottom="0.75" header="0.3" footer="0.3"/>
  <pageSetup paperSize="9" orientation="portrait" horizontalDpi="300" verticalDpi="0" r:id="rId5"/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9">
    <tabColor theme="3" tint="-0.249977111117893"/>
  </sheetPr>
  <dimension ref="A1:M50"/>
  <sheetViews>
    <sheetView showGridLines="0" topLeftCell="A8" zoomScale="90" zoomScaleNormal="90" workbookViewId="0">
      <selection activeCell="B8" sqref="B8"/>
    </sheetView>
  </sheetViews>
  <sheetFormatPr defaultRowHeight="14.4"/>
  <cols>
    <col min="1" max="1" width="20.109375" bestFit="1" customWidth="1"/>
    <col min="2" max="2" width="21.6640625" bestFit="1" customWidth="1"/>
    <col min="3" max="3" width="24.88671875" bestFit="1" customWidth="1"/>
    <col min="4" max="4" width="13.88671875" customWidth="1"/>
    <col min="5" max="5" width="18.5546875" customWidth="1"/>
    <col min="6" max="6" width="2.6640625" customWidth="1"/>
    <col min="7" max="7" width="11" customWidth="1"/>
    <col min="8" max="8" width="10.33203125" customWidth="1"/>
    <col min="9" max="9" width="11.44140625" customWidth="1"/>
    <col min="10" max="10" width="2.77734375" customWidth="1"/>
    <col min="11" max="11" width="10.44140625" customWidth="1"/>
    <col min="12" max="12" width="11.5546875" customWidth="1"/>
    <col min="13" max="13" width="10.33203125" customWidth="1"/>
  </cols>
  <sheetData>
    <row r="1" spans="1:13" ht="22.8">
      <c r="A1" s="5" t="s">
        <v>238</v>
      </c>
      <c r="B1" s="5" t="s">
        <v>239</v>
      </c>
      <c r="C1" s="6"/>
      <c r="E1" s="2"/>
      <c r="F1" s="2"/>
      <c r="G1" s="2"/>
      <c r="H1" s="2"/>
      <c r="I1" s="2"/>
      <c r="J1" s="2"/>
      <c r="K1" s="2"/>
      <c r="L1" s="2"/>
      <c r="M1" s="2"/>
    </row>
    <row r="2" spans="1:13">
      <c r="A2" s="7"/>
      <c r="B2" s="7"/>
      <c r="C2" s="7"/>
      <c r="D2" s="8"/>
    </row>
    <row r="3" spans="1:13">
      <c r="A3" s="7"/>
      <c r="B3" s="7"/>
      <c r="C3" s="7"/>
      <c r="D3" s="8"/>
    </row>
    <row r="4" spans="1:13">
      <c r="A4" s="7"/>
      <c r="B4" s="7"/>
      <c r="C4" s="7"/>
      <c r="D4" s="8"/>
      <c r="E4" s="8"/>
      <c r="F4" s="75"/>
      <c r="G4" s="8"/>
      <c r="H4" s="8"/>
      <c r="I4" s="8"/>
      <c r="J4" s="75"/>
      <c r="K4" s="8"/>
      <c r="L4" s="8"/>
    </row>
    <row r="5" spans="1:13">
      <c r="A5" s="61" t="s">
        <v>239</v>
      </c>
      <c r="B5" s="62" t="s">
        <v>178</v>
      </c>
      <c r="C5" s="75"/>
      <c r="D5" s="75"/>
      <c r="E5" s="75"/>
      <c r="F5" s="75"/>
      <c r="G5" s="75"/>
      <c r="H5" s="76"/>
      <c r="I5" s="75"/>
      <c r="J5" s="75"/>
      <c r="K5" s="75"/>
      <c r="L5" s="75"/>
    </row>
    <row r="6" spans="1:13">
      <c r="A6" s="22" t="str">
        <f>D22</f>
        <v>IT Systems Training</v>
      </c>
      <c r="B6" s="23">
        <f>SUMPRODUCT(B23:B26,D23:D26)/SUM(B23:B26)</f>
        <v>2.3009404388714731</v>
      </c>
      <c r="C6" s="75"/>
      <c r="D6" s="63"/>
      <c r="E6" s="74"/>
      <c r="F6" s="74"/>
      <c r="G6" s="74"/>
      <c r="H6" s="74"/>
      <c r="I6" s="74"/>
      <c r="J6" s="74"/>
      <c r="K6" s="74"/>
      <c r="L6" s="74"/>
    </row>
    <row r="7" spans="1:13" ht="28.8">
      <c r="A7" s="19" t="str">
        <f>D40</f>
        <v>IT Systems-driven Compliance</v>
      </c>
      <c r="B7" s="20">
        <f>SUMPRODUCT(B41:B44,D41:D44)/SUM(B41:B44)</f>
        <v>1.8526645768025078</v>
      </c>
      <c r="C7" s="75"/>
      <c r="D7" s="63"/>
      <c r="E7" s="74"/>
      <c r="F7" s="74"/>
      <c r="G7" s="74"/>
      <c r="H7" s="74"/>
      <c r="I7" s="74"/>
      <c r="J7" s="74"/>
      <c r="K7" s="74"/>
      <c r="L7" s="74"/>
    </row>
    <row r="8" spans="1:13">
      <c r="A8" s="21" t="s">
        <v>179</v>
      </c>
      <c r="B8" s="41">
        <f>AVERAGE(B6:B7)</f>
        <v>2.0768025078369905</v>
      </c>
      <c r="C8" s="75"/>
      <c r="D8" s="63"/>
      <c r="E8" s="74"/>
      <c r="F8" s="74"/>
      <c r="G8" s="74"/>
      <c r="H8" s="74"/>
      <c r="I8" s="74"/>
      <c r="J8" s="74"/>
      <c r="K8" s="74"/>
      <c r="L8" s="74"/>
    </row>
    <row r="9" spans="1:13">
      <c r="A9" s="7"/>
      <c r="B9" s="7"/>
      <c r="C9" s="75"/>
      <c r="D9" s="63"/>
      <c r="E9" s="63"/>
      <c r="F9" s="63"/>
      <c r="G9" s="63"/>
      <c r="H9" s="63"/>
      <c r="I9" s="63"/>
      <c r="J9" s="63"/>
      <c r="K9" s="63"/>
      <c r="L9" s="63"/>
    </row>
    <row r="10" spans="1:13">
      <c r="A10" s="7"/>
      <c r="B10" s="7"/>
      <c r="C10" s="75"/>
      <c r="D10" s="8"/>
    </row>
    <row r="11" spans="1:13">
      <c r="A11" s="7"/>
      <c r="B11" s="7"/>
      <c r="C11" s="75"/>
      <c r="D11" s="8"/>
    </row>
    <row r="12" spans="1:13">
      <c r="A12" s="7"/>
      <c r="B12" s="7"/>
      <c r="C12" s="75"/>
      <c r="D12" s="8"/>
    </row>
    <row r="13" spans="1:13">
      <c r="A13" s="7"/>
      <c r="B13" s="7"/>
      <c r="C13" s="7"/>
      <c r="D13" s="8"/>
    </row>
    <row r="14" spans="1:13">
      <c r="A14" s="8"/>
      <c r="B14" s="8"/>
      <c r="C14" s="8"/>
      <c r="D14" s="8"/>
    </row>
    <row r="15" spans="1:13" ht="52.8">
      <c r="A15" s="9" t="s">
        <v>108</v>
      </c>
      <c r="B15" s="10" t="s">
        <v>109</v>
      </c>
      <c r="C15" s="8"/>
      <c r="D15" s="8"/>
      <c r="F15" t="s">
        <v>338</v>
      </c>
    </row>
    <row r="16" spans="1:13">
      <c r="C16" s="8"/>
      <c r="D16" s="8"/>
    </row>
    <row r="17" spans="1:13">
      <c r="A17" s="71" t="s">
        <v>23</v>
      </c>
      <c r="B17" s="11" t="s">
        <v>754</v>
      </c>
      <c r="C17" s="8"/>
      <c r="D17" s="8"/>
    </row>
    <row r="18" spans="1:13">
      <c r="A18" s="11" t="s">
        <v>24</v>
      </c>
      <c r="B18" s="11" t="s">
        <v>168</v>
      </c>
      <c r="C18" s="8"/>
      <c r="D18" s="8"/>
    </row>
    <row r="19" spans="1:13">
      <c r="A19" s="11" t="s">
        <v>25</v>
      </c>
      <c r="B19" s="11" t="s">
        <v>168</v>
      </c>
      <c r="C19" s="8"/>
      <c r="D19" s="8"/>
    </row>
    <row r="20" spans="1:13">
      <c r="A20" s="11" t="s">
        <v>26</v>
      </c>
      <c r="B20" s="11" t="s">
        <v>168</v>
      </c>
      <c r="C20" s="8"/>
      <c r="D20" s="8"/>
    </row>
    <row r="21" spans="1:13">
      <c r="A21" s="101"/>
      <c r="B21" s="25"/>
      <c r="C21" s="8"/>
      <c r="D21" s="8"/>
    </row>
    <row r="22" spans="1:13" ht="27">
      <c r="A22" s="73" t="s">
        <v>180</v>
      </c>
      <c r="B22" s="73" t="s">
        <v>240</v>
      </c>
      <c r="C22" s="73" t="s">
        <v>241</v>
      </c>
      <c r="D22" s="57" t="s">
        <v>242</v>
      </c>
      <c r="E22" s="75"/>
      <c r="F22" s="75"/>
      <c r="G22" s="75"/>
      <c r="H22" s="65"/>
      <c r="I22" s="65"/>
      <c r="J22" s="65"/>
      <c r="K22" s="65"/>
      <c r="L22" s="65"/>
      <c r="M22" s="65"/>
    </row>
    <row r="23" spans="1:13">
      <c r="A23" s="104" t="s">
        <v>3</v>
      </c>
      <c r="B23" s="98">
        <v>137</v>
      </c>
      <c r="C23" s="13">
        <v>0.42946708463949845</v>
      </c>
      <c r="D23" s="58">
        <f>VLOOKUP(A23,Priority[],2,FALSE)</f>
        <v>3</v>
      </c>
      <c r="E23" s="75"/>
      <c r="F23" s="75"/>
      <c r="G23" s="75"/>
      <c r="H23" s="67"/>
      <c r="I23" s="67"/>
      <c r="J23" s="67"/>
      <c r="K23" s="67"/>
      <c r="L23" s="67"/>
      <c r="M23" s="67"/>
    </row>
    <row r="24" spans="1:13">
      <c r="A24" s="104" t="s">
        <v>4</v>
      </c>
      <c r="B24" s="98">
        <v>144</v>
      </c>
      <c r="C24" s="13">
        <v>0.45141065830721006</v>
      </c>
      <c r="D24" s="58">
        <f>VLOOKUP(A24,Priority[],2,FALSE)</f>
        <v>2</v>
      </c>
      <c r="E24" s="75"/>
      <c r="F24" s="75"/>
      <c r="G24" s="75"/>
      <c r="H24" s="67"/>
      <c r="I24" s="67"/>
      <c r="J24" s="67"/>
      <c r="K24" s="67"/>
      <c r="L24" s="67"/>
      <c r="M24" s="67"/>
    </row>
    <row r="25" spans="1:13">
      <c r="A25" s="104" t="s">
        <v>5</v>
      </c>
      <c r="B25" s="98">
        <v>35</v>
      </c>
      <c r="C25" s="13">
        <v>0.109717868338558</v>
      </c>
      <c r="D25" s="58">
        <f>VLOOKUP(A25,Priority[],2,FALSE)</f>
        <v>1</v>
      </c>
      <c r="E25" s="75"/>
      <c r="F25" s="75"/>
      <c r="G25" s="75"/>
      <c r="H25" s="67"/>
      <c r="I25" s="67"/>
      <c r="J25" s="67"/>
      <c r="K25" s="67"/>
      <c r="L25" s="67"/>
      <c r="M25" s="67"/>
    </row>
    <row r="26" spans="1:13">
      <c r="A26" s="104" t="s">
        <v>6</v>
      </c>
      <c r="B26" s="98">
        <v>3</v>
      </c>
      <c r="C26" s="13">
        <v>9.4043887147335428E-3</v>
      </c>
      <c r="D26" s="58">
        <f>VLOOKUP(A26,Priority[],2,FALSE)</f>
        <v>0</v>
      </c>
      <c r="E26" s="75"/>
      <c r="F26" s="75"/>
      <c r="G26" s="75"/>
      <c r="H26" s="67"/>
      <c r="I26" s="67"/>
      <c r="J26" s="67"/>
      <c r="K26" s="67"/>
      <c r="L26" s="67"/>
      <c r="M26" s="67"/>
    </row>
    <row r="27" spans="1:13">
      <c r="A27" s="14" t="s">
        <v>169</v>
      </c>
      <c r="B27" s="99">
        <v>319</v>
      </c>
      <c r="C27" s="15">
        <v>1</v>
      </c>
      <c r="D27" s="58"/>
      <c r="E27" s="75"/>
      <c r="F27" s="75"/>
      <c r="G27" s="75"/>
      <c r="H27" s="67"/>
      <c r="I27" s="67"/>
      <c r="J27" s="67"/>
      <c r="K27" s="67"/>
      <c r="L27" s="67"/>
      <c r="M27" s="67"/>
    </row>
    <row r="28" spans="1:13">
      <c r="D28" s="58"/>
      <c r="E28" s="75"/>
      <c r="F28" s="75"/>
      <c r="G28" s="75"/>
      <c r="H28" s="67"/>
      <c r="I28" s="67"/>
      <c r="J28" s="67"/>
      <c r="K28" s="67"/>
      <c r="L28" s="67"/>
      <c r="M28" s="67"/>
    </row>
    <row r="29" spans="1:13">
      <c r="D29" s="58"/>
      <c r="E29" s="75"/>
      <c r="F29" s="75"/>
      <c r="G29" s="75"/>
      <c r="H29" s="67"/>
      <c r="I29" s="67"/>
      <c r="J29" s="67"/>
      <c r="K29" s="67"/>
      <c r="L29" s="67"/>
      <c r="M29" s="67"/>
    </row>
    <row r="30" spans="1:13">
      <c r="D30" s="18"/>
      <c r="E30" s="75"/>
      <c r="F30" s="75"/>
      <c r="G30" s="75"/>
      <c r="H30" s="69"/>
      <c r="I30" s="69"/>
      <c r="J30" s="69"/>
      <c r="K30" s="69"/>
      <c r="L30" s="69"/>
      <c r="M30" s="69"/>
    </row>
    <row r="31" spans="1:13" s="30" customFormat="1">
      <c r="A31" s="27"/>
      <c r="B31" s="25"/>
      <c r="C31" s="28"/>
      <c r="D31" s="1"/>
      <c r="E31" s="75"/>
      <c r="F31" s="75"/>
      <c r="G31" s="75"/>
      <c r="H31"/>
      <c r="I31"/>
      <c r="J31"/>
      <c r="K31"/>
      <c r="L31"/>
      <c r="M31"/>
    </row>
    <row r="32" spans="1:13">
      <c r="A32" s="8"/>
      <c r="B32" s="8"/>
      <c r="C32" s="8"/>
      <c r="D32" s="8"/>
      <c r="E32" s="75"/>
      <c r="F32" s="75"/>
      <c r="G32" s="75"/>
    </row>
    <row r="33" spans="1:13" ht="66">
      <c r="A33" s="9" t="s">
        <v>110</v>
      </c>
      <c r="B33" s="10" t="s">
        <v>111</v>
      </c>
      <c r="C33" s="8"/>
      <c r="D33" s="8"/>
    </row>
    <row r="34" spans="1:13">
      <c r="C34" s="8"/>
      <c r="D34" s="8"/>
    </row>
    <row r="35" spans="1:13">
      <c r="A35" s="71" t="s">
        <v>23</v>
      </c>
      <c r="B35" s="11" t="s">
        <v>754</v>
      </c>
      <c r="C35" s="8"/>
      <c r="D35" s="8"/>
    </row>
    <row r="36" spans="1:13">
      <c r="A36" s="11" t="s">
        <v>24</v>
      </c>
      <c r="B36" s="11" t="s">
        <v>168</v>
      </c>
      <c r="C36" s="8"/>
      <c r="D36" s="8"/>
    </row>
    <row r="37" spans="1:13">
      <c r="A37" s="11" t="s">
        <v>25</v>
      </c>
      <c r="B37" s="11" t="s">
        <v>168</v>
      </c>
      <c r="C37" s="8"/>
      <c r="D37" s="8"/>
    </row>
    <row r="38" spans="1:13">
      <c r="A38" s="11" t="s">
        <v>26</v>
      </c>
      <c r="B38" s="11" t="s">
        <v>168</v>
      </c>
      <c r="C38" s="8"/>
      <c r="D38" s="8"/>
    </row>
    <row r="39" spans="1:13">
      <c r="A39" s="101"/>
      <c r="B39" s="25"/>
      <c r="C39" s="8"/>
      <c r="D39" s="8"/>
    </row>
    <row r="40" spans="1:13" ht="40.200000000000003">
      <c r="A40" s="73" t="s">
        <v>180</v>
      </c>
      <c r="B40" s="73" t="s">
        <v>243</v>
      </c>
      <c r="C40" s="73" t="s">
        <v>244</v>
      </c>
      <c r="D40" s="57" t="s">
        <v>245</v>
      </c>
      <c r="E40" s="75"/>
      <c r="F40" s="75"/>
      <c r="G40" s="75"/>
      <c r="H40" s="65"/>
      <c r="I40" s="65"/>
      <c r="J40" s="65"/>
      <c r="K40" s="65"/>
      <c r="L40" s="65"/>
      <c r="M40" s="65"/>
    </row>
    <row r="41" spans="1:13">
      <c r="A41" s="104" t="s">
        <v>3</v>
      </c>
      <c r="B41" s="98">
        <v>74</v>
      </c>
      <c r="C41" s="13">
        <v>0.23197492163009403</v>
      </c>
      <c r="D41" s="58">
        <f>VLOOKUP(A41,Priority[],2,FALSE)</f>
        <v>3</v>
      </c>
      <c r="E41" s="75"/>
      <c r="F41" s="75"/>
      <c r="G41" s="75"/>
      <c r="H41" s="67"/>
      <c r="I41" s="67"/>
      <c r="J41" s="67"/>
      <c r="K41" s="67"/>
      <c r="L41" s="67"/>
      <c r="M41" s="67"/>
    </row>
    <row r="42" spans="1:13">
      <c r="A42" s="104" t="s">
        <v>4</v>
      </c>
      <c r="B42" s="98">
        <v>138</v>
      </c>
      <c r="C42" s="13">
        <v>0.43260188087774293</v>
      </c>
      <c r="D42" s="58">
        <f>VLOOKUP(A42,Priority[],2,FALSE)</f>
        <v>2</v>
      </c>
      <c r="E42" s="75"/>
      <c r="F42" s="75"/>
      <c r="G42" s="75"/>
      <c r="H42" s="67"/>
      <c r="I42" s="67"/>
      <c r="J42" s="67"/>
      <c r="K42" s="67"/>
      <c r="L42" s="67"/>
      <c r="M42" s="67"/>
    </row>
    <row r="43" spans="1:13">
      <c r="A43" s="104" t="s">
        <v>5</v>
      </c>
      <c r="B43" s="98">
        <v>93</v>
      </c>
      <c r="C43" s="13">
        <v>0.29153605015673983</v>
      </c>
      <c r="D43" s="58">
        <f>VLOOKUP(A43,Priority[],2,FALSE)</f>
        <v>1</v>
      </c>
      <c r="E43" s="75"/>
      <c r="F43" s="75"/>
      <c r="G43" s="75"/>
      <c r="H43" s="67"/>
      <c r="I43" s="67"/>
      <c r="J43" s="67"/>
      <c r="K43" s="67"/>
      <c r="L43" s="67"/>
      <c r="M43" s="67"/>
    </row>
    <row r="44" spans="1:13">
      <c r="A44" s="104" t="s">
        <v>6</v>
      </c>
      <c r="B44" s="98">
        <v>14</v>
      </c>
      <c r="C44" s="13">
        <v>4.3887147335423198E-2</v>
      </c>
      <c r="D44" s="58">
        <f>VLOOKUP(A44,Priority[],2,FALSE)</f>
        <v>0</v>
      </c>
      <c r="E44" s="75"/>
      <c r="F44" s="75"/>
      <c r="G44" s="75"/>
      <c r="H44" s="67"/>
      <c r="I44" s="67"/>
      <c r="J44" s="67"/>
      <c r="K44" s="67"/>
      <c r="L44" s="67"/>
      <c r="M44" s="67"/>
    </row>
    <row r="45" spans="1:13">
      <c r="A45" s="14" t="s">
        <v>169</v>
      </c>
      <c r="B45" s="99">
        <v>319</v>
      </c>
      <c r="C45" s="15">
        <v>1</v>
      </c>
      <c r="D45" s="58"/>
      <c r="E45" s="75"/>
      <c r="F45" s="75"/>
      <c r="G45" s="75"/>
      <c r="H45" s="67"/>
      <c r="I45" s="67"/>
      <c r="J45" s="67"/>
      <c r="K45" s="67"/>
      <c r="L45" s="67"/>
      <c r="M45" s="67"/>
    </row>
    <row r="46" spans="1:13">
      <c r="D46" s="58"/>
      <c r="E46" s="75"/>
      <c r="F46" s="75"/>
      <c r="G46" s="75"/>
      <c r="H46" s="67"/>
      <c r="I46" s="67"/>
      <c r="J46" s="67"/>
      <c r="K46" s="67"/>
      <c r="L46" s="67"/>
      <c r="M46" s="67"/>
    </row>
    <row r="47" spans="1:13">
      <c r="D47" s="58"/>
      <c r="E47" s="75"/>
      <c r="F47" s="75"/>
      <c r="G47" s="75"/>
      <c r="H47" s="67"/>
      <c r="I47" s="67"/>
      <c r="J47" s="67"/>
      <c r="K47" s="67"/>
      <c r="L47" s="67"/>
      <c r="M47" s="67"/>
    </row>
    <row r="48" spans="1:13">
      <c r="D48" s="56"/>
      <c r="E48" s="75"/>
      <c r="F48" s="75"/>
      <c r="G48" s="75"/>
      <c r="H48" s="77"/>
      <c r="I48" s="77"/>
      <c r="J48" s="77"/>
      <c r="K48" s="77"/>
      <c r="L48" s="77"/>
      <c r="M48" s="77"/>
    </row>
    <row r="49" spans="5:7">
      <c r="E49" s="75"/>
      <c r="F49" s="75"/>
      <c r="G49" s="75"/>
    </row>
    <row r="50" spans="5:7">
      <c r="E50" s="75"/>
      <c r="F50" s="75"/>
      <c r="G50" s="75"/>
    </row>
  </sheetData>
  <pageMargins left="0.7" right="0.7" top="0.75" bottom="0.75" header="0.3" footer="0.3"/>
  <pageSetup paperSize="9" orientation="portrait" horizontalDpi="300" verticalDpi="0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0">
    <tabColor theme="3" tint="-0.249977111117893"/>
  </sheetPr>
  <dimension ref="A1:L47"/>
  <sheetViews>
    <sheetView showGridLines="0" topLeftCell="A8" zoomScale="90" zoomScaleNormal="90" workbookViewId="0">
      <selection activeCell="B8" sqref="B8"/>
    </sheetView>
  </sheetViews>
  <sheetFormatPr defaultRowHeight="14.4"/>
  <cols>
    <col min="1" max="1" width="20.109375" bestFit="1" customWidth="1"/>
    <col min="2" max="2" width="21.77734375" bestFit="1" customWidth="1"/>
    <col min="3" max="3" width="24.88671875" bestFit="1" customWidth="1"/>
    <col min="4" max="4" width="15" customWidth="1"/>
    <col min="5" max="5" width="19" customWidth="1"/>
    <col min="6" max="6" width="2.44140625" customWidth="1"/>
    <col min="7" max="9" width="11.21875" bestFit="1" customWidth="1"/>
    <col min="10" max="10" width="2.21875" customWidth="1"/>
    <col min="11" max="12" width="11.21875" bestFit="1" customWidth="1"/>
  </cols>
  <sheetData>
    <row r="1" spans="1:12" ht="22.8">
      <c r="A1" s="5" t="s">
        <v>246</v>
      </c>
      <c r="B1" s="5" t="s">
        <v>247</v>
      </c>
      <c r="C1" s="6"/>
      <c r="E1" s="2"/>
    </row>
    <row r="2" spans="1:12">
      <c r="A2" s="7"/>
      <c r="B2" s="7"/>
      <c r="C2" s="7"/>
      <c r="D2" s="8"/>
    </row>
    <row r="3" spans="1:12">
      <c r="A3" s="7"/>
      <c r="B3" s="7"/>
      <c r="C3" s="7"/>
      <c r="D3" s="8"/>
    </row>
    <row r="4" spans="1:12">
      <c r="A4" s="7"/>
      <c r="B4" s="7"/>
      <c r="C4" s="7"/>
      <c r="D4" s="8"/>
    </row>
    <row r="5" spans="1:12" ht="27">
      <c r="A5" s="61" t="s">
        <v>247</v>
      </c>
      <c r="B5" s="62" t="s">
        <v>178</v>
      </c>
      <c r="C5" s="8"/>
      <c r="D5" s="8"/>
    </row>
    <row r="6" spans="1:12">
      <c r="A6" s="22" t="str">
        <f>D22</f>
        <v>Sense of Involvement</v>
      </c>
      <c r="B6" s="23">
        <f>SUMPRODUCT(B23:B26,D23:D26)/SUM(B23:B26)</f>
        <v>1.8683385579937304</v>
      </c>
      <c r="C6" s="8"/>
      <c r="D6" s="8"/>
      <c r="E6" s="74"/>
      <c r="F6" s="74"/>
      <c r="G6" s="74"/>
      <c r="H6" s="74"/>
      <c r="I6" s="74"/>
      <c r="J6" s="74"/>
      <c r="K6" s="74"/>
      <c r="L6" s="74"/>
    </row>
    <row r="7" spans="1:12">
      <c r="A7" s="19" t="str">
        <f>D40</f>
        <v>Impact of Reforms</v>
      </c>
      <c r="B7" s="20">
        <f>SUMPRODUCT(B41:B44,D41:D44)/SUM(B41:B44)</f>
        <v>1.8934169278996866</v>
      </c>
      <c r="C7" s="8"/>
      <c r="D7" s="8"/>
      <c r="E7" s="74"/>
      <c r="F7" s="74"/>
      <c r="G7" s="74"/>
      <c r="H7" s="74"/>
      <c r="I7" s="74"/>
      <c r="J7" s="74"/>
      <c r="K7" s="74"/>
      <c r="L7" s="74"/>
    </row>
    <row r="8" spans="1:12">
      <c r="A8" s="21" t="s">
        <v>179</v>
      </c>
      <c r="B8" s="41">
        <f>AVERAGE(B6:B7)</f>
        <v>1.8808777429467085</v>
      </c>
      <c r="C8" s="8"/>
      <c r="D8" s="8"/>
      <c r="E8" s="74"/>
      <c r="F8" s="74"/>
      <c r="G8" s="74"/>
      <c r="H8" s="74"/>
      <c r="I8" s="74"/>
      <c r="J8" s="74"/>
      <c r="K8" s="74"/>
      <c r="L8" s="74"/>
    </row>
    <row r="9" spans="1:12">
      <c r="A9" s="7"/>
      <c r="B9" s="7"/>
      <c r="C9" s="8"/>
      <c r="D9" s="8"/>
      <c r="E9" s="63"/>
      <c r="F9" s="63"/>
      <c r="G9" s="63"/>
      <c r="H9" s="63"/>
      <c r="I9" s="63"/>
      <c r="J9" s="63"/>
      <c r="K9" s="63"/>
      <c r="L9" s="63"/>
    </row>
    <row r="10" spans="1:12">
      <c r="A10" s="7"/>
      <c r="B10" s="7"/>
      <c r="C10" s="8"/>
      <c r="D10" s="8"/>
    </row>
    <row r="11" spans="1:12">
      <c r="A11" s="7"/>
      <c r="B11" s="7"/>
      <c r="C11" s="7"/>
      <c r="D11" s="8"/>
    </row>
    <row r="12" spans="1:12">
      <c r="A12" s="7"/>
      <c r="B12" s="7"/>
      <c r="C12" s="7"/>
      <c r="D12" s="8"/>
    </row>
    <row r="13" spans="1:12">
      <c r="A13" s="7"/>
      <c r="B13" s="7"/>
      <c r="C13" s="7"/>
      <c r="D13" s="8"/>
    </row>
    <row r="14" spans="1:12">
      <c r="A14" s="8"/>
      <c r="B14" s="8"/>
      <c r="C14" s="8"/>
      <c r="D14" s="8"/>
    </row>
    <row r="15" spans="1:12" ht="52.8">
      <c r="A15" s="9" t="s">
        <v>112</v>
      </c>
      <c r="B15" s="10" t="s">
        <v>113</v>
      </c>
      <c r="C15" s="8"/>
      <c r="D15" s="8"/>
    </row>
    <row r="16" spans="1:12">
      <c r="C16" s="8"/>
      <c r="D16" s="8"/>
    </row>
    <row r="17" spans="1:4">
      <c r="A17" s="71" t="s">
        <v>23</v>
      </c>
      <c r="B17" s="11" t="s">
        <v>754</v>
      </c>
      <c r="C17" s="8"/>
      <c r="D17" s="8"/>
    </row>
    <row r="18" spans="1:4">
      <c r="A18" s="11" t="s">
        <v>24</v>
      </c>
      <c r="B18" s="11" t="s">
        <v>168</v>
      </c>
      <c r="C18" s="8"/>
      <c r="D18" s="8"/>
    </row>
    <row r="19" spans="1:4">
      <c r="A19" s="11" t="s">
        <v>25</v>
      </c>
      <c r="B19" s="11" t="s">
        <v>168</v>
      </c>
      <c r="C19" s="8"/>
      <c r="D19" s="8"/>
    </row>
    <row r="20" spans="1:4">
      <c r="A20" s="11" t="s">
        <v>26</v>
      </c>
      <c r="B20" s="11" t="s">
        <v>168</v>
      </c>
      <c r="C20" s="8"/>
      <c r="D20" s="8"/>
    </row>
    <row r="21" spans="1:4">
      <c r="A21" s="101"/>
      <c r="B21" s="25"/>
      <c r="C21" s="8"/>
      <c r="D21" s="8"/>
    </row>
    <row r="22" spans="1:4" ht="27">
      <c r="A22" s="73" t="s">
        <v>180</v>
      </c>
      <c r="B22" s="73" t="s">
        <v>248</v>
      </c>
      <c r="C22" s="73" t="s">
        <v>249</v>
      </c>
      <c r="D22" s="57" t="s">
        <v>250</v>
      </c>
    </row>
    <row r="23" spans="1:4">
      <c r="A23" s="104" t="s">
        <v>3</v>
      </c>
      <c r="B23" s="98">
        <v>72</v>
      </c>
      <c r="C23" s="13">
        <v>0.22570532915360503</v>
      </c>
      <c r="D23" s="58">
        <f>VLOOKUP(A23,Priority[],2,FALSE)</f>
        <v>3</v>
      </c>
    </row>
    <row r="24" spans="1:4">
      <c r="A24" s="104" t="s">
        <v>4</v>
      </c>
      <c r="B24" s="98">
        <v>153</v>
      </c>
      <c r="C24" s="13">
        <v>0.47962382445141066</v>
      </c>
      <c r="D24" s="58">
        <f>VLOOKUP(A24,Priority[],2,FALSE)</f>
        <v>2</v>
      </c>
    </row>
    <row r="25" spans="1:4">
      <c r="A25" s="104" t="s">
        <v>5</v>
      </c>
      <c r="B25" s="98">
        <v>74</v>
      </c>
      <c r="C25" s="13">
        <v>0.23197492163009403</v>
      </c>
      <c r="D25" s="58">
        <f>VLOOKUP(A25,Priority[],2,FALSE)</f>
        <v>1</v>
      </c>
    </row>
    <row r="26" spans="1:4">
      <c r="A26" s="104" t="s">
        <v>6</v>
      </c>
      <c r="B26" s="98">
        <v>20</v>
      </c>
      <c r="C26" s="13">
        <v>6.2695924764890276E-2</v>
      </c>
      <c r="D26" s="58">
        <f>VLOOKUP(A26,Priority[],2,FALSE)</f>
        <v>0</v>
      </c>
    </row>
    <row r="27" spans="1:4">
      <c r="A27" s="14" t="s">
        <v>169</v>
      </c>
      <c r="B27" s="99">
        <v>319</v>
      </c>
      <c r="C27" s="15">
        <v>1</v>
      </c>
      <c r="D27" s="58" t="s">
        <v>8</v>
      </c>
    </row>
    <row r="28" spans="1:4">
      <c r="D28" s="58" t="s">
        <v>8</v>
      </c>
    </row>
    <row r="29" spans="1:4">
      <c r="D29" s="18"/>
    </row>
    <row r="30" spans="1:4">
      <c r="D30" s="8"/>
    </row>
    <row r="31" spans="1:4">
      <c r="A31" s="7"/>
      <c r="B31" s="7"/>
      <c r="C31" s="7"/>
      <c r="D31" s="8"/>
    </row>
    <row r="32" spans="1:4">
      <c r="A32" s="8"/>
      <c r="B32" s="8"/>
      <c r="C32" s="8"/>
      <c r="D32" s="8"/>
    </row>
    <row r="33" spans="1:11" ht="79.2">
      <c r="A33" s="9" t="s">
        <v>114</v>
      </c>
      <c r="B33" s="10" t="s">
        <v>115</v>
      </c>
      <c r="C33" s="8"/>
      <c r="D33" s="8"/>
    </row>
    <row r="34" spans="1:11">
      <c r="C34" s="8"/>
      <c r="D34" s="8"/>
    </row>
    <row r="35" spans="1:11">
      <c r="A35" s="71" t="s">
        <v>23</v>
      </c>
      <c r="B35" s="11" t="s">
        <v>754</v>
      </c>
      <c r="C35" s="8"/>
      <c r="D35" s="8"/>
    </row>
    <row r="36" spans="1:11">
      <c r="A36" s="11" t="s">
        <v>24</v>
      </c>
      <c r="B36" s="11" t="s">
        <v>168</v>
      </c>
      <c r="C36" s="8"/>
      <c r="D36" s="8"/>
    </row>
    <row r="37" spans="1:11">
      <c r="A37" s="11" t="s">
        <v>25</v>
      </c>
      <c r="B37" s="11" t="s">
        <v>168</v>
      </c>
      <c r="C37" s="8"/>
      <c r="D37" s="8"/>
    </row>
    <row r="38" spans="1:11">
      <c r="A38" s="11" t="s">
        <v>26</v>
      </c>
      <c r="B38" s="11" t="s">
        <v>168</v>
      </c>
      <c r="C38" s="8"/>
      <c r="D38" s="8"/>
    </row>
    <row r="39" spans="1:11">
      <c r="A39" s="101"/>
      <c r="B39" s="25"/>
      <c r="C39" s="8"/>
      <c r="D39" s="8"/>
    </row>
    <row r="40" spans="1:11" ht="27">
      <c r="A40" s="73" t="s">
        <v>180</v>
      </c>
      <c r="B40" s="73" t="s">
        <v>251</v>
      </c>
      <c r="C40" s="73" t="s">
        <v>252</v>
      </c>
      <c r="D40" s="57" t="s">
        <v>253</v>
      </c>
    </row>
    <row r="41" spans="1:11">
      <c r="A41" s="104" t="s">
        <v>3</v>
      </c>
      <c r="B41" s="98">
        <v>63</v>
      </c>
      <c r="C41" s="13">
        <v>0.19749216300940439</v>
      </c>
      <c r="D41" s="58">
        <f>VLOOKUP(A41,Priority[],2,FALSE)</f>
        <v>3</v>
      </c>
      <c r="I41" s="86"/>
      <c r="J41" s="86"/>
      <c r="K41" s="86"/>
    </row>
    <row r="42" spans="1:11">
      <c r="A42" s="104" t="s">
        <v>4</v>
      </c>
      <c r="B42" s="98">
        <v>175</v>
      </c>
      <c r="C42" s="13">
        <v>0.54858934169278994</v>
      </c>
      <c r="D42" s="58">
        <f>VLOOKUP(A42,Priority[],2,FALSE)</f>
        <v>2</v>
      </c>
      <c r="I42" s="86"/>
      <c r="J42" s="86"/>
      <c r="K42" s="86"/>
    </row>
    <row r="43" spans="1:11">
      <c r="A43" s="104" t="s">
        <v>5</v>
      </c>
      <c r="B43" s="98">
        <v>65</v>
      </c>
      <c r="C43" s="13">
        <v>0.20376175548589343</v>
      </c>
      <c r="D43" s="58">
        <f>VLOOKUP(A43,Priority[],2,FALSE)</f>
        <v>1</v>
      </c>
      <c r="I43" s="86"/>
      <c r="J43" s="86"/>
      <c r="K43" s="86"/>
    </row>
    <row r="44" spans="1:11">
      <c r="A44" s="104" t="s">
        <v>6</v>
      </c>
      <c r="B44" s="98">
        <v>16</v>
      </c>
      <c r="C44" s="13">
        <v>5.0156739811912224E-2</v>
      </c>
      <c r="D44" s="58">
        <f>VLOOKUP(A44,Priority[],2,FALSE)</f>
        <v>0</v>
      </c>
      <c r="I44" s="86"/>
      <c r="J44" s="86"/>
      <c r="K44" s="86"/>
    </row>
    <row r="45" spans="1:11">
      <c r="A45" s="14" t="s">
        <v>169</v>
      </c>
      <c r="B45" s="99">
        <v>319</v>
      </c>
      <c r="C45" s="15">
        <v>1</v>
      </c>
      <c r="D45" s="58" t="s">
        <v>8</v>
      </c>
      <c r="I45" s="86"/>
      <c r="J45" s="86"/>
      <c r="K45" s="86"/>
    </row>
    <row r="46" spans="1:11">
      <c r="D46" s="58" t="s">
        <v>8</v>
      </c>
    </row>
    <row r="47" spans="1:11">
      <c r="D47" s="18"/>
    </row>
  </sheetData>
  <pageMargins left="0.7" right="0.7" top="0.75" bottom="0.75" header="0.3" footer="0.3"/>
  <pageSetup paperSize="9"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CA5F3988313B47AE0A0519A3521B53" ma:contentTypeVersion="12" ma:contentTypeDescription="Create a new document." ma:contentTypeScope="" ma:versionID="f37fed282f3801b7793d28380053f5d4">
  <xsd:schema xmlns:xsd="http://www.w3.org/2001/XMLSchema" xmlns:xs="http://www.w3.org/2001/XMLSchema" xmlns:p="http://schemas.microsoft.com/office/2006/metadata/properties" xmlns:ns2="25217262-f78c-4d47-ac4e-47d45c048a1e" xmlns:ns3="4e32d77d-0c79-4d98-afac-6df7142acffb" targetNamespace="http://schemas.microsoft.com/office/2006/metadata/properties" ma:root="true" ma:fieldsID="751c417cbee8ecac5cd1212970cf6c79" ns2:_="" ns3:_="">
    <xsd:import namespace="25217262-f78c-4d47-ac4e-47d45c048a1e"/>
    <xsd:import namespace="4e32d77d-0c79-4d98-afac-6df7142acff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17262-f78c-4d47-ac4e-47d45c048a1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f161e53c-6c6d-4437-94f7-dc19aa14a724}" ma:internalName="TaxCatchAll" ma:showField="CatchAllData" ma:web="25217262-f78c-4d47-ac4e-47d45c048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32d77d-0c79-4d98-afac-6df7142acf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41118be-01e6-4e0b-b1b2-c3400e2714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32d77d-0c79-4d98-afac-6df7142acffb">
      <Terms xmlns="http://schemas.microsoft.com/office/infopath/2007/PartnerControls"/>
    </lcf76f155ced4ddcb4097134ff3c332f>
    <TaxCatchAll xmlns="25217262-f78c-4d47-ac4e-47d45c048a1e" xsi:nil="true"/>
    <_dlc_DocId xmlns="25217262-f78c-4d47-ac4e-47d45c048a1e">AJ3ZV2QVV5PH-1982832860-993</_dlc_DocId>
    <_dlc_DocIdUrl xmlns="25217262-f78c-4d47-ac4e-47d45c048a1e">
      <Url>https://wcoomdorg.sharepoint.com/sites/IntegrityDevelopment-IntegrityToolsandInstrumentsManagement/_layouts/15/DocIdRedir.aspx?ID=AJ3ZV2QVV5PH-1982832860-993</Url>
      <Description>AJ3ZV2QVV5PH-1982832860-993</Description>
    </_dlc_DocIdUrl>
  </documentManagement>
</p:properties>
</file>

<file path=customXml/itemProps1.xml><?xml version="1.0" encoding="utf-8"?>
<ds:datastoreItem xmlns:ds="http://schemas.openxmlformats.org/officeDocument/2006/customXml" ds:itemID="{9C4C412C-6934-47FA-B512-B821F6E1A9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DCDECAF-3E0F-4E38-BC4B-78769F97E30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3876946-A8A7-40A5-8CDB-64D8FD5A9A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217262-f78c-4d47-ac4e-47d45c048a1e"/>
    <ds:schemaRef ds:uri="4e32d77d-0c79-4d98-afac-6df7142acf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CFD8496-910A-454D-9BFE-BE0C7C7E20B0}">
  <ds:schemaRefs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4e32d77d-0c79-4d98-afac-6df7142acffb"/>
    <ds:schemaRef ds:uri="25217262-f78c-4d47-ac4e-47d45c048a1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Indicator Priority</vt:lpstr>
      <vt:lpstr>Officials_Data</vt:lpstr>
      <vt:lpstr>Officials_Priorities_Questions</vt:lpstr>
      <vt:lpstr>Officials_Overview_Demographics</vt:lpstr>
      <vt:lpstr>Officials_F1</vt:lpstr>
      <vt:lpstr>Officials_F2</vt:lpstr>
      <vt:lpstr>Officials_F3</vt:lpstr>
      <vt:lpstr>Officials_F4</vt:lpstr>
      <vt:lpstr>Officials_F5</vt:lpstr>
      <vt:lpstr>Officials_F6</vt:lpstr>
      <vt:lpstr>Officials_F7</vt:lpstr>
      <vt:lpstr>Officials_F8</vt:lpstr>
      <vt:lpstr>Officials_F9</vt:lpstr>
      <vt:lpstr>Officials_F10</vt:lpstr>
    </vt:vector>
  </TitlesOfParts>
  <Manager/>
  <Company>EY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ghana_Officials</dc:title>
  <dc:subject>generischer Export</dc:subject>
  <dc:creator>Christina Lederle</dc:creator>
  <cp:keywords/>
  <dc:description/>
  <cp:lastModifiedBy>Shanshan YU</cp:lastModifiedBy>
  <cp:revision/>
  <dcterms:created xsi:type="dcterms:W3CDTF">2020-02-11T07:47:41Z</dcterms:created>
  <dcterms:modified xsi:type="dcterms:W3CDTF">2025-10-27T09:21:44Z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0x01010087CA5F3988313B47AE0A0519A3521B53</vt:lpwstr>
  </property>
  <property fmtid="{D5CDD505-2E9C-101B-9397-08002B2CF9AE}" pid="3" name="MediaServiceImageTags">
    <vt:lpwstr/>
  </property>
  <property fmtid="{D5CDD505-2E9C-101B-9397-08002B2CF9AE}" pid="4" name="Order">
    <vt:r8>843700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dlc_DocIdItemGuid">
    <vt:lpwstr>d3b8a500-1cdd-41dc-82d2-2f026cc6cb50</vt:lpwstr>
  </property>
</Properties>
</file>